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2120" windowHeight="8010" activeTab="8"/>
  </bookViews>
  <sheets>
    <sheet name="Number" sheetId="1" r:id="rId1"/>
    <sheet name="%School" sheetId="35" r:id="rId2"/>
    <sheet name="Enrl" sheetId="36" r:id="rId3"/>
    <sheet name="%girls" sheetId="37" r:id="rId4"/>
    <sheet name="GER" sheetId="38" r:id="rId5"/>
    <sheet name="GERX" sheetId="40" r:id="rId6"/>
    <sheet name="GPI" sheetId="41" r:id="rId7"/>
    <sheet name="GPIX" sheetId="42" r:id="rId8"/>
    <sheet name="DropOut" sheetId="39" r:id="rId9"/>
    <sheet name="Teacher" sheetId="43" r:id="rId10"/>
    <sheet name="PTR" sheetId="44" r:id="rId11"/>
  </sheets>
  <definedNames>
    <definedName name="_xlnm.Print_Area" localSheetId="3">'%girls'!$A$1:$M$33</definedName>
    <definedName name="_xlnm.Print_Area" localSheetId="1">'%School'!$A$1:$U$22</definedName>
    <definedName name="_xlnm.Print_Area" localSheetId="8">DropOut!$A$1:$AB$23</definedName>
    <definedName name="_xlnm.Print_Area" localSheetId="2">Enrl!$A$1:$AK$34</definedName>
    <definedName name="_xlnm.Print_Area" localSheetId="4">GER!$A$1:$AB$27</definedName>
    <definedName name="_xlnm.Print_Area" localSheetId="5">GERX!$A$1:$P$36</definedName>
    <definedName name="_xlnm.Print_Area" localSheetId="6">GPI!$A$1:$J$26</definedName>
    <definedName name="_xlnm.Print_Area" localSheetId="7">GPIX!$A$1:$P$11</definedName>
    <definedName name="_xlnm.Print_Area" localSheetId="0">Number!$A$1:$F$32</definedName>
    <definedName name="_xlnm.Print_Area" localSheetId="10">PTR!$A$1:$I$33</definedName>
    <definedName name="_xlnm.Print_Area" localSheetId="9">Teacher!$A$1:$M$34</definedName>
    <definedName name="_xlnm.Print_Titles" localSheetId="3">'%girls'!$A:$A,'%girls'!$1:$2</definedName>
    <definedName name="_xlnm.Print_Titles" localSheetId="1">'%School'!$A:$A,'%School'!$2:$3</definedName>
    <definedName name="_xlnm.Print_Titles" localSheetId="8">DropOut!$A:$A,DropOut!$1:$4</definedName>
    <definedName name="_xlnm.Print_Titles" localSheetId="2">Enrl!$A:$A,Enrl!$1:$4</definedName>
    <definedName name="_xlnm.Print_Titles" localSheetId="4">GER!$A:$A,GER!$1:$4</definedName>
    <definedName name="_xlnm.Print_Titles" localSheetId="5">GERX!$A:$A,GERX!$1:$4</definedName>
    <definedName name="_xlnm.Print_Titles" localSheetId="6">GPI!$A:$A,GPI!$1:$3</definedName>
    <definedName name="_xlnm.Print_Titles" localSheetId="7">GPIX!$A:$A,GPIX!$1:$3</definedName>
    <definedName name="_xlnm.Print_Titles" localSheetId="10">PTR!$A:$A,PTR!$1:$3</definedName>
    <definedName name="_xlnm.Print_Titles" localSheetId="9">Teacher!$A:$A,Teacher!$1:$4</definedName>
  </definedNames>
  <calcPr calcId="124519"/>
</workbook>
</file>

<file path=xl/calcChain.xml><?xml version="1.0" encoding="utf-8"?>
<calcChain xmlns="http://schemas.openxmlformats.org/spreadsheetml/2006/main">
  <c r="C36" i="43"/>
  <c r="D36"/>
  <c r="E36"/>
  <c r="F36"/>
  <c r="G36"/>
  <c r="H36"/>
  <c r="I36"/>
  <c r="J36"/>
  <c r="K36"/>
  <c r="L36"/>
  <c r="M36"/>
  <c r="B36"/>
  <c r="B33" i="41"/>
  <c r="C33"/>
  <c r="B34"/>
  <c r="C34"/>
  <c r="B35"/>
  <c r="C35"/>
  <c r="B36"/>
  <c r="C36"/>
  <c r="B37"/>
  <c r="C37"/>
  <c r="B38"/>
  <c r="C38"/>
  <c r="B39"/>
  <c r="C39"/>
  <c r="B40"/>
  <c r="C40"/>
  <c r="C32"/>
  <c r="B32"/>
  <c r="K56" i="36"/>
  <c r="L56"/>
  <c r="D13" i="35"/>
  <c r="D12"/>
  <c r="D11"/>
  <c r="D10"/>
  <c r="D9"/>
  <c r="D8"/>
  <c r="D7"/>
  <c r="D6"/>
  <c r="D5"/>
  <c r="D4"/>
  <c r="I17"/>
  <c r="E21" i="1"/>
  <c r="E20"/>
  <c r="E19"/>
  <c r="E18"/>
  <c r="E17"/>
  <c r="E16"/>
  <c r="E15"/>
  <c r="E14"/>
  <c r="E13"/>
  <c r="E12"/>
  <c r="D33" i="39"/>
  <c r="D34"/>
  <c r="D35"/>
  <c r="D36"/>
  <c r="D37"/>
  <c r="D38"/>
  <c r="C32"/>
  <c r="C33"/>
  <c r="C34"/>
  <c r="C35"/>
  <c r="C36"/>
  <c r="C37"/>
  <c r="C38"/>
  <c r="C31"/>
  <c r="B31"/>
  <c r="B32"/>
  <c r="B33"/>
  <c r="B34"/>
  <c r="B35"/>
  <c r="B36"/>
  <c r="B37"/>
  <c r="B38"/>
  <c r="B35" i="38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D34"/>
  <c r="C34"/>
  <c r="B34"/>
  <c r="B36" i="36"/>
  <c r="C36"/>
  <c r="H36"/>
  <c r="K36"/>
  <c r="L36"/>
  <c r="O36"/>
  <c r="T36"/>
  <c r="W36"/>
  <c r="X36"/>
  <c r="AA36"/>
  <c r="AF36"/>
  <c r="AI36"/>
  <c r="AJ36"/>
  <c r="C34" i="1" l="1"/>
  <c r="D34"/>
  <c r="E34"/>
  <c r="F34"/>
  <c r="B34"/>
  <c r="J4"/>
  <c r="J5"/>
  <c r="J6"/>
  <c r="J7"/>
  <c r="J9"/>
  <c r="J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J8" s="1"/>
  <c r="F22"/>
  <c r="F23"/>
  <c r="F24"/>
  <c r="F25"/>
  <c r="F26"/>
  <c r="F27"/>
  <c r="F28"/>
  <c r="F29"/>
  <c r="F30"/>
  <c r="F31"/>
  <c r="I32" i="44"/>
  <c r="H32"/>
  <c r="G32"/>
  <c r="F32"/>
  <c r="I31"/>
  <c r="H31"/>
  <c r="G31"/>
  <c r="F31"/>
  <c r="I30"/>
  <c r="H30"/>
  <c r="G30"/>
  <c r="F30"/>
  <c r="I29"/>
  <c r="H29"/>
  <c r="G29"/>
  <c r="F29"/>
  <c r="I28"/>
  <c r="H28"/>
  <c r="G28"/>
  <c r="F28"/>
  <c r="I27"/>
  <c r="H27"/>
  <c r="G27"/>
  <c r="F27"/>
  <c r="I26"/>
  <c r="H26"/>
  <c r="G26"/>
  <c r="F26"/>
  <c r="I25"/>
  <c r="H25"/>
  <c r="G25"/>
  <c r="F25"/>
  <c r="I24"/>
  <c r="H24"/>
  <c r="G24"/>
  <c r="F24"/>
  <c r="I23"/>
  <c r="H23"/>
  <c r="G23"/>
  <c r="F23"/>
  <c r="I22"/>
  <c r="H22"/>
  <c r="G22"/>
  <c r="F22"/>
  <c r="I21"/>
  <c r="H21"/>
  <c r="G21"/>
  <c r="F21"/>
  <c r="I20"/>
  <c r="H20"/>
  <c r="G20"/>
  <c r="F20"/>
  <c r="I19"/>
  <c r="H19"/>
  <c r="G19"/>
  <c r="F19"/>
  <c r="I18"/>
  <c r="H18"/>
  <c r="G18"/>
  <c r="F18"/>
  <c r="I17"/>
  <c r="H17"/>
  <c r="G17"/>
  <c r="F17"/>
  <c r="I16"/>
  <c r="H16"/>
  <c r="G16"/>
  <c r="F16"/>
  <c r="I15"/>
  <c r="H15"/>
  <c r="G15"/>
  <c r="F15"/>
  <c r="I14"/>
  <c r="H14"/>
  <c r="G14"/>
  <c r="F14"/>
  <c r="I13"/>
  <c r="H13"/>
  <c r="G13"/>
  <c r="F13"/>
  <c r="I12"/>
  <c r="H12"/>
  <c r="G12"/>
  <c r="F12"/>
  <c r="I11"/>
  <c r="H11"/>
  <c r="G11"/>
  <c r="F11"/>
  <c r="I10"/>
  <c r="H10"/>
  <c r="G10"/>
  <c r="F10"/>
  <c r="I9"/>
  <c r="H9"/>
  <c r="G9"/>
  <c r="F9"/>
  <c r="I8"/>
  <c r="H8"/>
  <c r="G8"/>
  <c r="F8"/>
  <c r="I7"/>
  <c r="H7"/>
  <c r="G7"/>
  <c r="F7"/>
  <c r="I6"/>
  <c r="H6"/>
  <c r="G6"/>
  <c r="F6"/>
  <c r="I5"/>
  <c r="H5"/>
  <c r="G5"/>
  <c r="F5"/>
  <c r="I4"/>
  <c r="H4"/>
  <c r="G4"/>
  <c r="F4"/>
  <c r="E5"/>
  <c r="E32"/>
  <c r="E31"/>
  <c r="E11"/>
  <c r="E9"/>
  <c r="E7"/>
  <c r="D6" i="43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M33"/>
  <c r="J33"/>
  <c r="G33"/>
  <c r="M32"/>
  <c r="J32"/>
  <c r="G32"/>
  <c r="M31"/>
  <c r="J31"/>
  <c r="G31"/>
  <c r="M30"/>
  <c r="J30"/>
  <c r="G30"/>
  <c r="M29"/>
  <c r="J29"/>
  <c r="G29"/>
  <c r="M28"/>
  <c r="J28"/>
  <c r="G28"/>
  <c r="M27"/>
  <c r="J27"/>
  <c r="G27"/>
  <c r="M26"/>
  <c r="J26"/>
  <c r="G26"/>
  <c r="M25"/>
  <c r="J25"/>
  <c r="G25"/>
  <c r="M24"/>
  <c r="J24"/>
  <c r="G24"/>
  <c r="M23"/>
  <c r="J23"/>
  <c r="G23"/>
  <c r="M22"/>
  <c r="J22"/>
  <c r="G22"/>
  <c r="M21"/>
  <c r="J21"/>
  <c r="G21"/>
  <c r="M20"/>
  <c r="J20"/>
  <c r="G20"/>
  <c r="M19"/>
  <c r="J19"/>
  <c r="G19"/>
  <c r="M18"/>
  <c r="J18"/>
  <c r="G18"/>
  <c r="M17"/>
  <c r="J17"/>
  <c r="G17"/>
  <c r="M16"/>
  <c r="J16"/>
  <c r="G16"/>
  <c r="M15"/>
  <c r="J15"/>
  <c r="G15"/>
  <c r="M14"/>
  <c r="J14"/>
  <c r="G14"/>
  <c r="M13"/>
  <c r="J13"/>
  <c r="G13"/>
  <c r="M12"/>
  <c r="J12"/>
  <c r="G12"/>
  <c r="M11"/>
  <c r="J11"/>
  <c r="G11"/>
  <c r="M10"/>
  <c r="J10"/>
  <c r="G10"/>
  <c r="M9"/>
  <c r="J9"/>
  <c r="G9"/>
  <c r="M8"/>
  <c r="J8"/>
  <c r="G8"/>
  <c r="M7"/>
  <c r="J7"/>
  <c r="G7"/>
  <c r="M6"/>
  <c r="J6"/>
  <c r="G6"/>
  <c r="M5"/>
  <c r="J5"/>
  <c r="G5"/>
  <c r="D5"/>
  <c r="P13" i="42"/>
  <c r="M13"/>
  <c r="J13"/>
  <c r="G13"/>
  <c r="D13"/>
  <c r="P12"/>
  <c r="M12"/>
  <c r="J12"/>
  <c r="G12"/>
  <c r="D12"/>
  <c r="P11"/>
  <c r="M11"/>
  <c r="J11"/>
  <c r="G11"/>
  <c r="D11"/>
  <c r="P10"/>
  <c r="M10"/>
  <c r="J10"/>
  <c r="G10"/>
  <c r="D10"/>
  <c r="P9"/>
  <c r="M9"/>
  <c r="J9"/>
  <c r="G9"/>
  <c r="D9"/>
  <c r="P8"/>
  <c r="M8"/>
  <c r="J8"/>
  <c r="G8"/>
  <c r="D8"/>
  <c r="P7"/>
  <c r="M7"/>
  <c r="J7"/>
  <c r="G7"/>
  <c r="D7"/>
  <c r="P6"/>
  <c r="M6"/>
  <c r="J6"/>
  <c r="G6"/>
  <c r="D6"/>
  <c r="P5"/>
  <c r="M5"/>
  <c r="J5"/>
  <c r="G5"/>
  <c r="D5"/>
  <c r="P4"/>
  <c r="M4"/>
  <c r="J4"/>
  <c r="G4"/>
  <c r="D4"/>
  <c r="O13"/>
  <c r="L13"/>
  <c r="I13"/>
  <c r="F13"/>
  <c r="C13"/>
  <c r="O12"/>
  <c r="L12"/>
  <c r="I12"/>
  <c r="F12"/>
  <c r="C12"/>
  <c r="O11"/>
  <c r="L11"/>
  <c r="I11"/>
  <c r="F11"/>
  <c r="C11"/>
  <c r="O10"/>
  <c r="L10"/>
  <c r="I10"/>
  <c r="F10"/>
  <c r="C10"/>
  <c r="O9"/>
  <c r="L9"/>
  <c r="I9"/>
  <c r="F9"/>
  <c r="C9"/>
  <c r="O8"/>
  <c r="L8"/>
  <c r="I8"/>
  <c r="F8"/>
  <c r="C8"/>
  <c r="O7"/>
  <c r="L7"/>
  <c r="I7"/>
  <c r="F7"/>
  <c r="C7"/>
  <c r="O6"/>
  <c r="L6"/>
  <c r="I6"/>
  <c r="F6"/>
  <c r="C6"/>
  <c r="O5"/>
  <c r="L5"/>
  <c r="I5"/>
  <c r="F5"/>
  <c r="C5"/>
  <c r="O4"/>
  <c r="L4"/>
  <c r="I4"/>
  <c r="F4"/>
  <c r="C4"/>
  <c r="N13"/>
  <c r="K13"/>
  <c r="H13"/>
  <c r="E13"/>
  <c r="N12"/>
  <c r="K12"/>
  <c r="H12"/>
  <c r="E12"/>
  <c r="N11"/>
  <c r="K11"/>
  <c r="H11"/>
  <c r="E11"/>
  <c r="N10"/>
  <c r="K10"/>
  <c r="H10"/>
  <c r="E10"/>
  <c r="N9"/>
  <c r="K9"/>
  <c r="H9"/>
  <c r="E9"/>
  <c r="N8"/>
  <c r="K8"/>
  <c r="H8"/>
  <c r="E8"/>
  <c r="N7"/>
  <c r="K7"/>
  <c r="H7"/>
  <c r="E7"/>
  <c r="N6"/>
  <c r="K6"/>
  <c r="H6"/>
  <c r="E6"/>
  <c r="N5"/>
  <c r="K5"/>
  <c r="H5"/>
  <c r="E5"/>
  <c r="N4"/>
  <c r="K4"/>
  <c r="H4"/>
  <c r="E4"/>
  <c r="B4"/>
  <c r="B5"/>
  <c r="B6"/>
  <c r="B7"/>
  <c r="B8"/>
  <c r="B9"/>
  <c r="B10"/>
  <c r="B11"/>
  <c r="B12"/>
  <c r="B13"/>
  <c r="J28" i="41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AH31" i="36" l="1"/>
  <c r="J30" i="37" s="1"/>
  <c r="AK33" i="36"/>
  <c r="AH33"/>
  <c r="J32" i="37" s="1"/>
  <c r="AE33" i="36"/>
  <c r="AB33"/>
  <c r="AK32"/>
  <c r="AH32"/>
  <c r="J31" i="37" s="1"/>
  <c r="AE32" i="36"/>
  <c r="AB32"/>
  <c r="AK31"/>
  <c r="M30" i="37" s="1"/>
  <c r="AE31" i="36"/>
  <c r="G30" i="37" s="1"/>
  <c r="AB31" i="36"/>
  <c r="AK30"/>
  <c r="M29" i="37" s="1"/>
  <c r="AH30" i="36"/>
  <c r="J29" i="37" s="1"/>
  <c r="AE30" i="36"/>
  <c r="G29" i="37" s="1"/>
  <c r="AB30" i="36"/>
  <c r="D29" i="37" s="1"/>
  <c r="AK29" i="36"/>
  <c r="M28" i="37" s="1"/>
  <c r="AH29" i="36"/>
  <c r="J28" i="37" s="1"/>
  <c r="AE29" i="36"/>
  <c r="G28" i="37" s="1"/>
  <c r="AB29" i="36"/>
  <c r="D28" i="37" s="1"/>
  <c r="AK28" i="36"/>
  <c r="M27" i="37" s="1"/>
  <c r="AH28" i="36"/>
  <c r="J27" i="37" s="1"/>
  <c r="AE28" i="36"/>
  <c r="G27" i="37" s="1"/>
  <c r="AB28" i="36"/>
  <c r="D27" i="37" s="1"/>
  <c r="AK27" i="36"/>
  <c r="M26" i="37" s="1"/>
  <c r="AH27" i="36"/>
  <c r="J26" i="37" s="1"/>
  <c r="AE27" i="36"/>
  <c r="G26" i="37" s="1"/>
  <c r="AB27" i="36"/>
  <c r="D26" i="37" s="1"/>
  <c r="AK26" i="36"/>
  <c r="M25" i="37" s="1"/>
  <c r="AH26" i="36"/>
  <c r="J25" i="37" s="1"/>
  <c r="AE26" i="36"/>
  <c r="G25" i="37" s="1"/>
  <c r="AB26" i="36"/>
  <c r="D25" i="37" s="1"/>
  <c r="AK25" i="36"/>
  <c r="M24" i="37" s="1"/>
  <c r="AH25" i="36"/>
  <c r="J24" i="37" s="1"/>
  <c r="AE25" i="36"/>
  <c r="G24" i="37" s="1"/>
  <c r="AB25" i="36"/>
  <c r="D24" i="37" s="1"/>
  <c r="AK24" i="36"/>
  <c r="M23" i="37" s="1"/>
  <c r="AH24" i="36"/>
  <c r="J23" i="37" s="1"/>
  <c r="AE24" i="36"/>
  <c r="G23" i="37" s="1"/>
  <c r="AB24" i="36"/>
  <c r="D23" i="37" s="1"/>
  <c r="AK23" i="36"/>
  <c r="M22" i="37" s="1"/>
  <c r="AH23" i="36"/>
  <c r="J22" i="37" s="1"/>
  <c r="AE23" i="36"/>
  <c r="G22" i="37" s="1"/>
  <c r="AB23" i="36"/>
  <c r="D22" i="37" s="1"/>
  <c r="AK22" i="36"/>
  <c r="M21" i="37" s="1"/>
  <c r="AH22" i="36"/>
  <c r="J21" i="37" s="1"/>
  <c r="AE22" i="36"/>
  <c r="G21" i="37" s="1"/>
  <c r="AB22" i="36"/>
  <c r="D21" i="37" s="1"/>
  <c r="AK21" i="36"/>
  <c r="M20" i="37" s="1"/>
  <c r="AH21" i="36"/>
  <c r="J20" i="37" s="1"/>
  <c r="AE21" i="36"/>
  <c r="G20" i="37" s="1"/>
  <c r="AB21" i="36"/>
  <c r="D20" i="37" s="1"/>
  <c r="AK20" i="36"/>
  <c r="M19" i="37" s="1"/>
  <c r="AH20" i="36"/>
  <c r="J19" i="37" s="1"/>
  <c r="AE20" i="36"/>
  <c r="G19" i="37" s="1"/>
  <c r="AB20" i="36"/>
  <c r="D19" i="37" s="1"/>
  <c r="AK19" i="36"/>
  <c r="M18" i="37" s="1"/>
  <c r="AH19" i="36"/>
  <c r="J18" i="37" s="1"/>
  <c r="AE19" i="36"/>
  <c r="G18" i="37" s="1"/>
  <c r="AB19" i="36"/>
  <c r="D18" i="37" s="1"/>
  <c r="AK18" i="36"/>
  <c r="M17" i="37" s="1"/>
  <c r="AH18" i="36"/>
  <c r="J17" i="37" s="1"/>
  <c r="AE18" i="36"/>
  <c r="G17" i="37" s="1"/>
  <c r="AB18" i="36"/>
  <c r="D17" i="37" s="1"/>
  <c r="AK17" i="36"/>
  <c r="M16" i="37" s="1"/>
  <c r="AH17" i="36"/>
  <c r="J16" i="37" s="1"/>
  <c r="AE17" i="36"/>
  <c r="G16" i="37" s="1"/>
  <c r="AB17" i="36"/>
  <c r="D16" i="37" s="1"/>
  <c r="AK16" i="36"/>
  <c r="M15" i="37" s="1"/>
  <c r="AH16" i="36"/>
  <c r="J15" i="37" s="1"/>
  <c r="AE16" i="36"/>
  <c r="G15" i="37" s="1"/>
  <c r="AB16" i="36"/>
  <c r="D15" i="37" s="1"/>
  <c r="AK15" i="36"/>
  <c r="M14" i="37" s="1"/>
  <c r="AH15" i="36"/>
  <c r="J14" i="37" s="1"/>
  <c r="AE15" i="36"/>
  <c r="G14" i="37" s="1"/>
  <c r="AB15" i="36"/>
  <c r="D14" i="37" s="1"/>
  <c r="AK14" i="36"/>
  <c r="M13" i="37" s="1"/>
  <c r="AH14" i="36"/>
  <c r="J13" i="37" s="1"/>
  <c r="AE14" i="36"/>
  <c r="G13" i="37" s="1"/>
  <c r="AB14" i="36"/>
  <c r="D13" i="37" s="1"/>
  <c r="AK13" i="36"/>
  <c r="M12" i="37" s="1"/>
  <c r="AH13" i="36"/>
  <c r="J12" i="37" s="1"/>
  <c r="AE13" i="36"/>
  <c r="G12" i="37" s="1"/>
  <c r="AB13" i="36"/>
  <c r="D12" i="37" s="1"/>
  <c r="AK12" i="36"/>
  <c r="M11" i="37" s="1"/>
  <c r="AH12" i="36"/>
  <c r="J11" i="37" s="1"/>
  <c r="AE12" i="36"/>
  <c r="G11" i="37" s="1"/>
  <c r="AB12" i="36"/>
  <c r="D11" i="37" s="1"/>
  <c r="AK11" i="36"/>
  <c r="M10" i="37" s="1"/>
  <c r="AH11" i="36"/>
  <c r="J10" i="37" s="1"/>
  <c r="AE11" i="36"/>
  <c r="G10" i="37" s="1"/>
  <c r="AB11" i="36"/>
  <c r="D10" i="37" s="1"/>
  <c r="AK10" i="36"/>
  <c r="AH10"/>
  <c r="AE10"/>
  <c r="AB10"/>
  <c r="AK9"/>
  <c r="AH9"/>
  <c r="AE9"/>
  <c r="AB9"/>
  <c r="AK8"/>
  <c r="AH8"/>
  <c r="AE8"/>
  <c r="AB8"/>
  <c r="AK7"/>
  <c r="AH7"/>
  <c r="AE7"/>
  <c r="AB7"/>
  <c r="AK6"/>
  <c r="AH6"/>
  <c r="AE6"/>
  <c r="AB6"/>
  <c r="AK5"/>
  <c r="AH5"/>
  <c r="AE5"/>
  <c r="AB5"/>
  <c r="Y33"/>
  <c r="V33"/>
  <c r="I32" i="37" s="1"/>
  <c r="S33" i="36"/>
  <c r="P33"/>
  <c r="Y32"/>
  <c r="V32"/>
  <c r="I31" i="37" s="1"/>
  <c r="S32" i="36"/>
  <c r="P32"/>
  <c r="Y31"/>
  <c r="L30" i="37" s="1"/>
  <c r="V31" i="36"/>
  <c r="I30" i="37" s="1"/>
  <c r="S31" i="36"/>
  <c r="P31"/>
  <c r="Y30"/>
  <c r="L29" i="37" s="1"/>
  <c r="V30" i="36"/>
  <c r="I29" i="37" s="1"/>
  <c r="S30" i="36"/>
  <c r="F29" i="37" s="1"/>
  <c r="P30" i="36"/>
  <c r="C29" i="37" s="1"/>
  <c r="Y29" i="36"/>
  <c r="L28" i="37" s="1"/>
  <c r="V29" i="36"/>
  <c r="I28" i="37" s="1"/>
  <c r="S29" i="36"/>
  <c r="F28" i="37" s="1"/>
  <c r="P29" i="36"/>
  <c r="C28" i="37" s="1"/>
  <c r="Y28" i="36"/>
  <c r="L27" i="37" s="1"/>
  <c r="V28" i="36"/>
  <c r="I27" i="37" s="1"/>
  <c r="S28" i="36"/>
  <c r="F27" i="37" s="1"/>
  <c r="P28" i="36"/>
  <c r="C27" i="37" s="1"/>
  <c r="Y27" i="36"/>
  <c r="L26" i="37" s="1"/>
  <c r="V27" i="36"/>
  <c r="I26" i="37" s="1"/>
  <c r="S27" i="36"/>
  <c r="F26" i="37" s="1"/>
  <c r="P27" i="36"/>
  <c r="C26" i="37" s="1"/>
  <c r="Y26" i="36"/>
  <c r="L25" i="37" s="1"/>
  <c r="V26" i="36"/>
  <c r="I25" i="37" s="1"/>
  <c r="S26" i="36"/>
  <c r="F25" i="37" s="1"/>
  <c r="P26" i="36"/>
  <c r="C25" i="37" s="1"/>
  <c r="Y25" i="36"/>
  <c r="L24" i="37" s="1"/>
  <c r="V25" i="36"/>
  <c r="I24" i="37" s="1"/>
  <c r="S25" i="36"/>
  <c r="F24" i="37" s="1"/>
  <c r="P25" i="36"/>
  <c r="C24" i="37" s="1"/>
  <c r="Y24" i="36"/>
  <c r="L23" i="37" s="1"/>
  <c r="V24" i="36"/>
  <c r="I23" i="37" s="1"/>
  <c r="S24" i="36"/>
  <c r="F23" i="37" s="1"/>
  <c r="P24" i="36"/>
  <c r="C23" i="37" s="1"/>
  <c r="Y23" i="36"/>
  <c r="L22" i="37" s="1"/>
  <c r="V23" i="36"/>
  <c r="I22" i="37" s="1"/>
  <c r="S23" i="36"/>
  <c r="F22" i="37" s="1"/>
  <c r="P23" i="36"/>
  <c r="C22" i="37" s="1"/>
  <c r="Y22" i="36"/>
  <c r="L21" i="37" s="1"/>
  <c r="V22" i="36"/>
  <c r="I21" i="37" s="1"/>
  <c r="S22" i="36"/>
  <c r="F21" i="37" s="1"/>
  <c r="P22" i="36"/>
  <c r="C21" i="37" s="1"/>
  <c r="Y21" i="36"/>
  <c r="L20" i="37" s="1"/>
  <c r="V21" i="36"/>
  <c r="I20" i="37" s="1"/>
  <c r="S21" i="36"/>
  <c r="F20" i="37" s="1"/>
  <c r="P21" i="36"/>
  <c r="C20" i="37" s="1"/>
  <c r="Y20" i="36"/>
  <c r="L19" i="37" s="1"/>
  <c r="V20" i="36"/>
  <c r="I19" i="37" s="1"/>
  <c r="S20" i="36"/>
  <c r="F19" i="37" s="1"/>
  <c r="P20" i="36"/>
  <c r="C19" i="37" s="1"/>
  <c r="Y19" i="36"/>
  <c r="L18" i="37" s="1"/>
  <c r="V19" i="36"/>
  <c r="I18" i="37" s="1"/>
  <c r="S19" i="36"/>
  <c r="F18" i="37" s="1"/>
  <c r="P19" i="36"/>
  <c r="C18" i="37" s="1"/>
  <c r="Y18" i="36"/>
  <c r="L17" i="37" s="1"/>
  <c r="V18" i="36"/>
  <c r="I17" i="37" s="1"/>
  <c r="S18" i="36"/>
  <c r="F17" i="37" s="1"/>
  <c r="P18" i="36"/>
  <c r="C17" i="37" s="1"/>
  <c r="Y17" i="36"/>
  <c r="L16" i="37" s="1"/>
  <c r="V17" i="36"/>
  <c r="I16" i="37" s="1"/>
  <c r="S17" i="36"/>
  <c r="F16" i="37" s="1"/>
  <c r="P17" i="36"/>
  <c r="C16" i="37" s="1"/>
  <c r="Y16" i="36"/>
  <c r="L15" i="37" s="1"/>
  <c r="V16" i="36"/>
  <c r="I15" i="37" s="1"/>
  <c r="S16" i="36"/>
  <c r="F15" i="37" s="1"/>
  <c r="P16" i="36"/>
  <c r="C15" i="37" s="1"/>
  <c r="Y15" i="36"/>
  <c r="L14" i="37" s="1"/>
  <c r="V15" i="36"/>
  <c r="I14" i="37" s="1"/>
  <c r="S15" i="36"/>
  <c r="F14" i="37" s="1"/>
  <c r="P15" i="36"/>
  <c r="C14" i="37" s="1"/>
  <c r="Y14" i="36"/>
  <c r="L13" i="37" s="1"/>
  <c r="V14" i="36"/>
  <c r="I13" i="37" s="1"/>
  <c r="S14" i="36"/>
  <c r="F13" i="37" s="1"/>
  <c r="P14" i="36"/>
  <c r="C13" i="37" s="1"/>
  <c r="Y13" i="36"/>
  <c r="L12" i="37" s="1"/>
  <c r="V13" i="36"/>
  <c r="I12" i="37" s="1"/>
  <c r="S13" i="36"/>
  <c r="F12" i="37" s="1"/>
  <c r="P13" i="36"/>
  <c r="C12" i="37" s="1"/>
  <c r="Y12" i="36"/>
  <c r="L11" i="37" s="1"/>
  <c r="V12" i="36"/>
  <c r="I11" i="37" s="1"/>
  <c r="S12" i="36"/>
  <c r="F11" i="37" s="1"/>
  <c r="P12" i="36"/>
  <c r="C11" i="37" s="1"/>
  <c r="Y11" i="36"/>
  <c r="L10" i="37" s="1"/>
  <c r="V11" i="36"/>
  <c r="I10" i="37" s="1"/>
  <c r="S11" i="36"/>
  <c r="F10" i="37" s="1"/>
  <c r="P11" i="36"/>
  <c r="C10" i="37" s="1"/>
  <c r="Y10" i="36"/>
  <c r="V10"/>
  <c r="S10"/>
  <c r="P10"/>
  <c r="Y9"/>
  <c r="V9"/>
  <c r="S9"/>
  <c r="P9"/>
  <c r="Y8"/>
  <c r="V8"/>
  <c r="S8"/>
  <c r="P8"/>
  <c r="Y7"/>
  <c r="V7"/>
  <c r="S7"/>
  <c r="P7"/>
  <c r="Y6"/>
  <c r="V6"/>
  <c r="S6"/>
  <c r="P6"/>
  <c r="Y5"/>
  <c r="V5"/>
  <c r="S5"/>
  <c r="P5"/>
  <c r="P36" l="1"/>
  <c r="AB36"/>
  <c r="C30" i="37"/>
  <c r="S36" i="36"/>
  <c r="AE36"/>
  <c r="D30" i="37"/>
  <c r="F30"/>
  <c r="M33" i="36"/>
  <c r="M32"/>
  <c r="M31"/>
  <c r="K30" i="37" s="1"/>
  <c r="M30" i="36"/>
  <c r="K29" i="37" s="1"/>
  <c r="M29" i="36"/>
  <c r="K28" i="37" s="1"/>
  <c r="M28" i="36"/>
  <c r="K27" i="37" s="1"/>
  <c r="M27" i="36"/>
  <c r="K26" i="37" s="1"/>
  <c r="M26" i="36"/>
  <c r="K25" i="37" s="1"/>
  <c r="M25" i="36"/>
  <c r="K24" i="37" s="1"/>
  <c r="M24" i="36"/>
  <c r="K23" i="37" s="1"/>
  <c r="M23" i="36"/>
  <c r="K22" i="37" s="1"/>
  <c r="M22" i="36"/>
  <c r="K21" i="37" s="1"/>
  <c r="M21" i="36"/>
  <c r="K20" i="37" s="1"/>
  <c r="M20" i="36"/>
  <c r="K19" i="37" s="1"/>
  <c r="M19" i="36"/>
  <c r="K18" i="37" s="1"/>
  <c r="M18" i="36"/>
  <c r="K17" i="37" s="1"/>
  <c r="M17" i="36"/>
  <c r="K16" i="37" s="1"/>
  <c r="M16" i="36"/>
  <c r="K15" i="37" s="1"/>
  <c r="M15" i="36"/>
  <c r="K14" i="37" s="1"/>
  <c r="M14" i="36"/>
  <c r="K13" i="37" s="1"/>
  <c r="M13" i="36"/>
  <c r="K12" i="37" s="1"/>
  <c r="M12" i="36"/>
  <c r="K11" i="37" s="1"/>
  <c r="M11" i="36"/>
  <c r="K10" i="37" s="1"/>
  <c r="M10" i="36"/>
  <c r="K9" i="37" s="1"/>
  <c r="M9" i="36"/>
  <c r="K8" i="37" s="1"/>
  <c r="M8" i="36"/>
  <c r="K7" i="37" s="1"/>
  <c r="M7" i="36"/>
  <c r="K6" i="37" s="1"/>
  <c r="M6" i="36"/>
  <c r="K5" i="37" s="1"/>
  <c r="M5" i="36"/>
  <c r="K4" i="37" s="1"/>
  <c r="J33" i="36"/>
  <c r="H32" i="37" s="1"/>
  <c r="J32" i="36"/>
  <c r="H31" i="37" s="1"/>
  <c r="J31" i="36"/>
  <c r="H30" i="37" s="1"/>
  <c r="J30" i="36"/>
  <c r="J29"/>
  <c r="J28"/>
  <c r="J27"/>
  <c r="J26"/>
  <c r="J25"/>
  <c r="J24"/>
  <c r="J23"/>
  <c r="J22"/>
  <c r="J21"/>
  <c r="J20"/>
  <c r="J19"/>
  <c r="J18"/>
  <c r="J17"/>
  <c r="J16"/>
  <c r="J15"/>
  <c r="J14"/>
  <c r="J13"/>
  <c r="H12" i="37" s="1"/>
  <c r="J12" i="36"/>
  <c r="H11" i="37" s="1"/>
  <c r="J11" i="36"/>
  <c r="H10" i="37" s="1"/>
  <c r="J10" i="36"/>
  <c r="H9" i="37" s="1"/>
  <c r="J9" i="36"/>
  <c r="H8" i="37" s="1"/>
  <c r="J8" i="36"/>
  <c r="H7" i="37" s="1"/>
  <c r="J7" i="36"/>
  <c r="H6" i="37" s="1"/>
  <c r="J6" i="36"/>
  <c r="H5" i="37" s="1"/>
  <c r="J5" i="36"/>
  <c r="H4" i="37" s="1"/>
  <c r="G33" i="36"/>
  <c r="G32"/>
  <c r="G31"/>
  <c r="G30"/>
  <c r="E29" i="37" s="1"/>
  <c r="G29" i="36"/>
  <c r="E28" i="37" s="1"/>
  <c r="G28" i="36"/>
  <c r="E27" i="37" s="1"/>
  <c r="G27" i="36"/>
  <c r="E26" i="37" s="1"/>
  <c r="G26" i="36"/>
  <c r="E25" i="37" s="1"/>
  <c r="G25" i="36"/>
  <c r="E24" i="37" s="1"/>
  <c r="G24" i="36"/>
  <c r="E23" i="37" s="1"/>
  <c r="G23" i="36"/>
  <c r="E22" i="37" s="1"/>
  <c r="G22" i="36"/>
  <c r="E21" i="37" s="1"/>
  <c r="G21" i="36"/>
  <c r="E20" i="37" s="1"/>
  <c r="G20" i="36"/>
  <c r="E19" i="37" s="1"/>
  <c r="G19" i="36"/>
  <c r="E18" i="37" s="1"/>
  <c r="G18" i="36"/>
  <c r="E17" i="37" s="1"/>
  <c r="G17" i="36"/>
  <c r="E16" i="37" s="1"/>
  <c r="G16" i="36"/>
  <c r="E15" i="37" s="1"/>
  <c r="G15" i="36"/>
  <c r="E14" i="37" s="1"/>
  <c r="G14" i="36"/>
  <c r="E13" i="37" s="1"/>
  <c r="G13" i="36"/>
  <c r="E12" i="37" s="1"/>
  <c r="G12" i="36"/>
  <c r="E11" i="37" s="1"/>
  <c r="G11" i="36"/>
  <c r="E10" i="37" s="1"/>
  <c r="G10" i="36"/>
  <c r="E9" i="37" s="1"/>
  <c r="G9" i="36"/>
  <c r="E8" i="37" s="1"/>
  <c r="G8" i="36"/>
  <c r="E7" i="37" s="1"/>
  <c r="G7" i="36"/>
  <c r="E6" i="37" s="1"/>
  <c r="G6" i="36"/>
  <c r="E5" i="37" s="1"/>
  <c r="G5" i="36"/>
  <c r="E4" i="37" s="1"/>
  <c r="D32" i="36"/>
  <c r="D33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19" i="35"/>
  <c r="D18"/>
  <c r="D17"/>
  <c r="D16"/>
  <c r="D15"/>
  <c r="D14"/>
  <c r="B8" i="37" l="1"/>
  <c r="B42" i="36"/>
  <c r="C42"/>
  <c r="B12" i="37"/>
  <c r="B46" i="36"/>
  <c r="C46"/>
  <c r="B14" i="37"/>
  <c r="B48" i="36"/>
  <c r="B16" i="37"/>
  <c r="B50" i="36"/>
  <c r="B18" i="37"/>
  <c r="B52" i="36"/>
  <c r="B20" i="37"/>
  <c r="B54" i="36"/>
  <c r="B22" i="37"/>
  <c r="B56" i="36"/>
  <c r="B24" i="37"/>
  <c r="B58" i="36"/>
  <c r="B26" i="37"/>
  <c r="B60" i="36"/>
  <c r="B28" i="37"/>
  <c r="B62" i="36"/>
  <c r="B64"/>
  <c r="C64"/>
  <c r="B4" i="37"/>
  <c r="B38" i="36"/>
  <c r="C38"/>
  <c r="B6" i="37"/>
  <c r="B40" i="36"/>
  <c r="C40"/>
  <c r="B10" i="37"/>
  <c r="B44" i="36"/>
  <c r="C44"/>
  <c r="B5" i="37"/>
  <c r="C39" i="36"/>
  <c r="B39"/>
  <c r="B7" i="37"/>
  <c r="C41" i="36"/>
  <c r="B41"/>
  <c r="B9" i="37"/>
  <c r="C43" i="36"/>
  <c r="B43"/>
  <c r="B11" i="37"/>
  <c r="C45" i="36"/>
  <c r="B45"/>
  <c r="B13" i="37"/>
  <c r="B47" i="36"/>
  <c r="B15" i="37"/>
  <c r="B49" i="36"/>
  <c r="B17" i="37"/>
  <c r="B51" i="36"/>
  <c r="B19" i="37"/>
  <c r="B53" i="36"/>
  <c r="B21" i="37"/>
  <c r="B55" i="36"/>
  <c r="B23" i="37"/>
  <c r="B57" i="36"/>
  <c r="B25" i="37"/>
  <c r="B59" i="36"/>
  <c r="B27" i="37"/>
  <c r="B61" i="36"/>
  <c r="B29" i="37"/>
  <c r="B63" i="36"/>
  <c r="C65"/>
  <c r="B65"/>
  <c r="B66"/>
  <c r="C66"/>
  <c r="H29" i="37"/>
  <c r="C63" i="36"/>
  <c r="H28" i="37"/>
  <c r="C62" i="36"/>
  <c r="H27" i="37"/>
  <c r="C61" i="36"/>
  <c r="H26" i="37"/>
  <c r="C60" i="36"/>
  <c r="H25" i="37"/>
  <c r="C59" i="36"/>
  <c r="H24" i="37"/>
  <c r="C58" i="36"/>
  <c r="H23" i="37"/>
  <c r="C57" i="36"/>
  <c r="H22" i="37"/>
  <c r="C56" i="36"/>
  <c r="H21" i="37"/>
  <c r="C55" i="36"/>
  <c r="H20" i="37"/>
  <c r="C54" i="36"/>
  <c r="H19" i="37"/>
  <c r="C53" i="36"/>
  <c r="H18" i="37"/>
  <c r="C52" i="36"/>
  <c r="H17" i="37"/>
  <c r="C51" i="36"/>
  <c r="H16" i="37"/>
  <c r="C50" i="36"/>
  <c r="H15" i="37"/>
  <c r="C49" i="36"/>
  <c r="H14" i="37"/>
  <c r="C48" i="36"/>
  <c r="H13" i="37"/>
  <c r="C47" i="36"/>
  <c r="D36"/>
  <c r="B30" i="37"/>
  <c r="G36" i="36"/>
  <c r="E30" i="37"/>
  <c r="I19" i="35"/>
  <c r="I18"/>
  <c r="I16"/>
  <c r="I15"/>
  <c r="I14"/>
  <c r="I13"/>
  <c r="I12"/>
  <c r="I11"/>
  <c r="I10"/>
  <c r="I9"/>
  <c r="I8"/>
  <c r="I7"/>
  <c r="I6"/>
  <c r="I5"/>
  <c r="I4"/>
  <c r="N19"/>
  <c r="N18"/>
  <c r="N17"/>
  <c r="N16"/>
  <c r="N15"/>
  <c r="N14"/>
  <c r="N13"/>
  <c r="N12"/>
  <c r="N11"/>
  <c r="N10"/>
  <c r="N9"/>
  <c r="N8"/>
  <c r="N7"/>
  <c r="N6"/>
  <c r="N5"/>
  <c r="N4"/>
  <c r="S5"/>
  <c r="S6"/>
  <c r="S7"/>
  <c r="S8"/>
  <c r="S9"/>
  <c r="S10"/>
  <c r="S11"/>
  <c r="S12"/>
  <c r="S13"/>
  <c r="S14"/>
  <c r="S15"/>
  <c r="S16"/>
  <c r="S17"/>
  <c r="S18"/>
  <c r="S19"/>
  <c r="S4"/>
</calcChain>
</file>

<file path=xl/sharedStrings.xml><?xml version="1.0" encoding="utf-8"?>
<sst xmlns="http://schemas.openxmlformats.org/spreadsheetml/2006/main" count="662" uniqueCount="115">
  <si>
    <t>Primary</t>
  </si>
  <si>
    <t>Upper Primary</t>
  </si>
  <si>
    <t>1950-51</t>
  </si>
  <si>
    <t>1955-56</t>
  </si>
  <si>
    <t>1960-61</t>
  </si>
  <si>
    <t>1965-66</t>
  </si>
  <si>
    <t>1970-71</t>
  </si>
  <si>
    <t>1975-76</t>
  </si>
  <si>
    <t>1980-81</t>
  </si>
  <si>
    <t>1985-86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</si>
  <si>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</si>
  <si>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</si>
  <si>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</si>
  <si>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</si>
  <si>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</si>
  <si>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</si>
  <si>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</si>
  <si>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</si>
  <si>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</si>
  <si>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</si>
  <si>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</si>
  <si>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</si>
  <si>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</si>
  <si>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</si>
  <si>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</si>
  <si>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</si>
  <si>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</si>
  <si>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</si>
  <si>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</si>
  <si>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Year</t>
  </si>
  <si>
    <t>Private Aided</t>
  </si>
  <si>
    <t>1973-74</t>
  </si>
  <si>
    <t>1978-79</t>
  </si>
  <si>
    <t>1986-87</t>
  </si>
  <si>
    <t>Boys</t>
  </si>
  <si>
    <t>Girls</t>
  </si>
  <si>
    <t>Total</t>
  </si>
  <si>
    <t>N.A</t>
  </si>
  <si>
    <t>N.A.</t>
  </si>
  <si>
    <t>Male</t>
  </si>
  <si>
    <t>Female</t>
  </si>
  <si>
    <t>Secondary</t>
  </si>
  <si>
    <t>SC</t>
  </si>
  <si>
    <t>ST</t>
  </si>
  <si>
    <t>2009-10</t>
  </si>
  <si>
    <t>2010-11</t>
  </si>
  <si>
    <t>High/ Secondary Schools</t>
  </si>
  <si>
    <t>Statement 1: NUMBER OF SCHOOL EDUCATION INSTITUTIONS</t>
  </si>
  <si>
    <t>Primary Schools</t>
  </si>
  <si>
    <t>Upper Primary Schools</t>
  </si>
  <si>
    <t xml:space="preserve">Intermediate/ Senior Secondary Schools </t>
  </si>
  <si>
    <t xml:space="preserve">Intermediate/Senior Secondary Schools </t>
  </si>
  <si>
    <t>High/Secondary Schools</t>
  </si>
  <si>
    <t>Government</t>
  </si>
  <si>
    <t>Private Unaided</t>
  </si>
  <si>
    <t>Local Body</t>
  </si>
  <si>
    <t>Govt + Local Body</t>
  </si>
  <si>
    <t>All Categories</t>
  </si>
  <si>
    <t>Statement 3: ENROLMENT IN SCHOOL EDUCATION</t>
  </si>
  <si>
    <t>(Figures in million)</t>
  </si>
  <si>
    <t>Class I - V</t>
  </si>
  <si>
    <t>Class VI - VIII</t>
  </si>
  <si>
    <t>Class IX-X</t>
  </si>
  <si>
    <t>Class XI- XII</t>
  </si>
  <si>
    <t>Scheduled Tribe Category</t>
  </si>
  <si>
    <t>Scheduled Caste Category</t>
  </si>
  <si>
    <t>(Figures in thousands)</t>
  </si>
  <si>
    <t>Statement 4: PERCENTAGE OF GIRLS ENROLMENT</t>
  </si>
  <si>
    <t>All</t>
  </si>
  <si>
    <t>Classes I-V
(6-10 Years)</t>
  </si>
  <si>
    <t>Classes VI-VIII
(11-13 Years)</t>
  </si>
  <si>
    <t>Classes I-VIII
(6-13 Years)</t>
  </si>
  <si>
    <t>Classes IX-X
(14-15 Years)</t>
  </si>
  <si>
    <t>Classes I-X
(6-15 Years)</t>
  </si>
  <si>
    <t>Classes XI-XII
(16-17 Years)</t>
  </si>
  <si>
    <t>Classes IX-XII
(14-17 Years)</t>
  </si>
  <si>
    <t>Classes I-XII
(6-17 Years)</t>
  </si>
  <si>
    <t>Statement 5: GROSS ENROLMENT RATIO (GER)</t>
  </si>
  <si>
    <t>Scheduled Caste</t>
  </si>
  <si>
    <t>Scheduled Tribe</t>
  </si>
  <si>
    <t>Classes I-V</t>
  </si>
  <si>
    <t>Classes I-VIII</t>
  </si>
  <si>
    <t>Classes I-X</t>
  </si>
  <si>
    <t>Statement 3a: ENROLMENT IN SCHOOL EDUCATION</t>
  </si>
  <si>
    <t>Statement 3b: ENROLMENT IN SCHOOL EDUCATION</t>
  </si>
  <si>
    <t>Statement 5a: GROSS ENROLMENT RATIO (GER)</t>
  </si>
  <si>
    <t>Statement 5b: GROSS ENROLMENT RATIO (GER)</t>
  </si>
  <si>
    <t>Statement 6: GROSS ENROLMENT RATIO (GER) for HIGHER CLASSES</t>
  </si>
  <si>
    <t>a. All Categories</t>
  </si>
  <si>
    <t>b. Scheduled Caste Category</t>
  </si>
  <si>
    <t>c. Scheduled Tribe Category</t>
  </si>
  <si>
    <t>Statement 7: GENDER PARITY INDEX (GPI)</t>
  </si>
  <si>
    <t>Statement 8: GENDER PARITY INDEX (GPI) for HIGHER CLASSES</t>
  </si>
  <si>
    <t>Statement 9: DROP OUT RATES</t>
  </si>
  <si>
    <t>Statement 9a: DROP OUT RATES</t>
  </si>
  <si>
    <t>Statement 9b: DROP OUT RATES</t>
  </si>
  <si>
    <t>Statement 10: NUMBER OF TEACHERS BY TYPE OF SCHOOL</t>
  </si>
  <si>
    <t>Senior Secondary</t>
  </si>
  <si>
    <t>Pupil Teacher Ratio</t>
  </si>
  <si>
    <t>Number of Female Teachers per 100 Male Teachers</t>
  </si>
  <si>
    <t>Statement 11: PUPIL TEACHER RATIO &amp;
NUMBER OF FEMALE TEACHERS PER 100 MALE TEACHERS</t>
  </si>
  <si>
    <t>Total Schools</t>
  </si>
  <si>
    <t>Statement 2: PERCENTAGE DISTRIBUTION OF SCHOOLS BY MANAGEMENT</t>
  </si>
  <si>
    <t>Statement 2a: PERCENTAGE DISTRIBUTION OF SCHOOLS BY MANAGEMENT</t>
  </si>
  <si>
    <t>Primary Enrolment</t>
  </si>
  <si>
    <t>Total Enrolment</t>
  </si>
  <si>
    <t>Classes VI-VIII</t>
  </si>
  <si>
    <t>Drop Out</t>
  </si>
  <si>
    <t>Note: Upto 1990-91, figures for Class XI-XII include Class IX-X.</t>
  </si>
  <si>
    <t>Note: Upto 1990-91, figures for Senior Secondary include Secondary</t>
  </si>
  <si>
    <t>Note: Upto 2002-03, figures for Senior Secondary include Secondary</t>
  </si>
  <si>
    <t>Note: Upto 1990-91, figures for Class XI-XII include Class IX-X</t>
  </si>
  <si>
    <t>Note: from 1980-81 to 1990-91, figures for Class XI-XII include Class IX-X</t>
  </si>
  <si>
    <t>GPI-I-V</t>
  </si>
  <si>
    <t>GPI-VI-VIII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</si>
</sst>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0"/>
      <name val="Arial"/>
      <family val="2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sz val="12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12"/>
      <color indexed="8"/>
      <name val="Cambria"/>
      <family val="1"/>
      <scheme val="major"/>
    </font>
    <font>
      <i/>
      <sz val="12"/>
      <color indexed="8"/>
      <name val="Cambria"/>
      <family val="1"/>
      <scheme val="major"/>
    </font>
    <font>
      <i/>
      <sz val="11"/>
      <name val="Cambria"/>
      <family val="1"/>
      <scheme val="major"/>
    </font>
    <font>
      <b/>
      <sz val="13"/>
      <name val="Cambria"/>
      <family val="1"/>
      <scheme val="major"/>
    </font>
    <font>
      <sz val="10"/>
      <name val="Cambria"/>
      <family val="1"/>
      <scheme val="major"/>
    </font>
    <font>
      <i/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Border="1" applyAlignment="1">
      <alignment vertical="center"/>
    </xf>
    <xf numFmtId="0" fontId="6" fillId="0" borderId="6" xfId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6" xfId="0" applyFont="1" applyBorder="1" applyAlignment="1">
      <alignment horizontal="left" vertical="center" indent="10"/>
    </xf>
    <xf numFmtId="0" fontId="7" fillId="0" borderId="6" xfId="0" applyFont="1" applyBorder="1" applyAlignment="1">
      <alignment horizontal="left" vertical="center" indent="15"/>
    </xf>
    <xf numFmtId="0" fontId="11" fillId="2" borderId="0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" fontId="11" fillId="3" borderId="0" xfId="1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1" xfId="1" quotePrefix="1" applyNumberFormat="1" applyFont="1" applyFill="1" applyBorder="1" applyAlignment="1">
      <alignment horizontal="right" vertical="center"/>
    </xf>
    <xf numFmtId="2" fontId="4" fillId="3" borderId="1" xfId="1" applyNumberFormat="1" applyFont="1" applyFill="1" applyBorder="1" applyAlignment="1">
      <alignment vertical="center"/>
    </xf>
    <xf numFmtId="164" fontId="4" fillId="3" borderId="1" xfId="1" quotePrefix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vertical="center"/>
    </xf>
    <xf numFmtId="1" fontId="4" fillId="3" borderId="1" xfId="1" quotePrefix="1" applyNumberFormat="1" applyFont="1" applyFill="1" applyBorder="1" applyAlignment="1">
      <alignment horizontal="right" vertical="center"/>
    </xf>
    <xf numFmtId="1" fontId="4" fillId="3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2"/>
    </xf>
    <xf numFmtId="0" fontId="7" fillId="3" borderId="0" xfId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4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5" borderId="0" xfId="1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 indent="14"/>
    </xf>
    <xf numFmtId="1" fontId="4" fillId="3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1" fontId="4" fillId="3" borderId="1" xfId="1" applyNumberFormat="1" applyFont="1" applyFill="1" applyBorder="1" applyAlignment="1">
      <alignment vertical="center"/>
    </xf>
    <xf numFmtId="1" fontId="4" fillId="3" borderId="1" xfId="1" quotePrefix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6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1" fontId="15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2" fontId="4" fillId="0" borderId="0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4" fontId="4" fillId="0" borderId="0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</cellXfs>
  <cellStyles count="10">
    <cellStyle name="Comma 2" xfId="2"/>
    <cellStyle name="Normal" xfId="0" builtinId="0"/>
    <cellStyle name="Normal 2" xfId="1"/>
    <cellStyle name="Normal 2 2" xfId="3"/>
    <cellStyle name="Normal 2 2 2" xfId="4"/>
    <cellStyle name="Normal 2_SSE 2008-09" xfId="5"/>
    <cellStyle name="Normal 3" xfId="6"/>
    <cellStyle name="Normal 4" xfId="7"/>
    <cellStyle name="Normal 5" xfId="8"/>
    <cellStyle name="Percent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/>
            </a:pPr>
            <a:r>
              <a:rPr lang="en-US" sz="1050" b="1" i="0" baseline="0"/>
              <a:t>Figure 2: Growth in number of different types of schools</a:t>
            </a:r>
            <a:endParaRPr lang="en-US" sz="1050"/>
          </a:p>
        </c:rich>
      </c:tx>
      <c:layout>
        <c:manualLayout>
          <c:xMode val="edge"/>
          <c:yMode val="edge"/>
          <c:x val="0.27550921875506301"/>
          <c:y val="0.91834774255523532"/>
        </c:manualLayout>
      </c:layout>
    </c:title>
    <c:plotArea>
      <c:layout>
        <c:manualLayout>
          <c:layoutTarget val="inner"/>
          <c:xMode val="edge"/>
          <c:yMode val="edge"/>
          <c:x val="0.11664787271961376"/>
          <c:y val="4.581179513944051E-2"/>
          <c:w val="0.86071838242442011"/>
          <c:h val="0.48765254487281356"/>
        </c:manualLayout>
      </c:layout>
      <c:lineChart>
        <c:grouping val="standard"/>
        <c:ser>
          <c:idx val="0"/>
          <c:order val="0"/>
          <c:tx>
            <c:strRef>
              <c:f>Number!$B$2</c:f>
              <c:strCache>
                <c:ptCount val="1"/>
                <c:pt idx="0">
                  <c:v>Primary Schools</c:v>
                </c:pt>
              </c:strCache>
            </c:strRef>
          </c:tx>
          <c:marker>
            <c:symbol val="none"/>
          </c:marker>
          <c:cat>
            <c:strRef>
              <c:f>Number!$A$12:$A$29</c:f>
              <c:strCache>
                <c:ptCount val="1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</c:strCache>
            </c:strRef>
          </c:cat>
          <c:val>
            <c:numRef>
              <c:f>Number!$B$12:$B$29</c:f>
              <c:numCache>
                <c:formatCode>General</c:formatCode>
                <c:ptCount val="18"/>
                <c:pt idx="0">
                  <c:v>565786</c:v>
                </c:pt>
                <c:pt idx="1">
                  <c:v>572541</c:v>
                </c:pt>
                <c:pt idx="2">
                  <c:v>572923</c:v>
                </c:pt>
                <c:pt idx="3">
                  <c:v>581305</c:v>
                </c:pt>
                <c:pt idx="4">
                  <c:v>590421</c:v>
                </c:pt>
                <c:pt idx="5">
                  <c:v>598354</c:v>
                </c:pt>
                <c:pt idx="6">
                  <c:v>610763</c:v>
                </c:pt>
                <c:pt idx="7">
                  <c:v>626737</c:v>
                </c:pt>
                <c:pt idx="8">
                  <c:v>641695</c:v>
                </c:pt>
                <c:pt idx="9">
                  <c:v>638738</c:v>
                </c:pt>
                <c:pt idx="10">
                  <c:v>664041</c:v>
                </c:pt>
                <c:pt idx="11">
                  <c:v>651382</c:v>
                </c:pt>
                <c:pt idx="12">
                  <c:v>712239</c:v>
                </c:pt>
                <c:pt idx="13">
                  <c:v>767520</c:v>
                </c:pt>
                <c:pt idx="14">
                  <c:v>772568</c:v>
                </c:pt>
                <c:pt idx="15">
                  <c:v>784852</c:v>
                </c:pt>
                <c:pt idx="16">
                  <c:v>787827</c:v>
                </c:pt>
                <c:pt idx="17">
                  <c:v>778825</c:v>
                </c:pt>
              </c:numCache>
            </c:numRef>
          </c:val>
        </c:ser>
        <c:ser>
          <c:idx val="1"/>
          <c:order val="1"/>
          <c:tx>
            <c:strRef>
              <c:f>Number!$C$2</c:f>
              <c:strCache>
                <c:ptCount val="1"/>
                <c:pt idx="0">
                  <c:v>Upper Primary Schools</c:v>
                </c:pt>
              </c:strCache>
            </c:strRef>
          </c:tx>
          <c:marker>
            <c:symbol val="none"/>
          </c:marker>
          <c:cat>
            <c:strRef>
              <c:f>Number!$A$12:$A$29</c:f>
              <c:strCache>
                <c:ptCount val="1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</c:strCache>
            </c:strRef>
          </c:cat>
          <c:val>
            <c:numRef>
              <c:f>Number!$C$12:$C$29</c:f>
              <c:numCache>
                <c:formatCode>General</c:formatCode>
                <c:ptCount val="18"/>
                <c:pt idx="0">
                  <c:v>152077</c:v>
                </c:pt>
                <c:pt idx="1">
                  <c:v>153921</c:v>
                </c:pt>
                <c:pt idx="2">
                  <c:v>155707</c:v>
                </c:pt>
                <c:pt idx="3">
                  <c:v>163605</c:v>
                </c:pt>
                <c:pt idx="4">
                  <c:v>171216</c:v>
                </c:pt>
                <c:pt idx="5">
                  <c:v>176772</c:v>
                </c:pt>
                <c:pt idx="6">
                  <c:v>185506</c:v>
                </c:pt>
                <c:pt idx="7">
                  <c:v>190166</c:v>
                </c:pt>
                <c:pt idx="8">
                  <c:v>198004</c:v>
                </c:pt>
                <c:pt idx="9">
                  <c:v>206269</c:v>
                </c:pt>
                <c:pt idx="10">
                  <c:v>219626</c:v>
                </c:pt>
                <c:pt idx="11">
                  <c:v>245274</c:v>
                </c:pt>
                <c:pt idx="12">
                  <c:v>262286</c:v>
                </c:pt>
                <c:pt idx="13">
                  <c:v>274731</c:v>
                </c:pt>
                <c:pt idx="14">
                  <c:v>288493</c:v>
                </c:pt>
                <c:pt idx="15">
                  <c:v>305584</c:v>
                </c:pt>
                <c:pt idx="16">
                  <c:v>325174</c:v>
                </c:pt>
                <c:pt idx="17">
                  <c:v>365643</c:v>
                </c:pt>
              </c:numCache>
            </c:numRef>
          </c:val>
        </c:ser>
        <c:ser>
          <c:idx val="2"/>
          <c:order val="2"/>
          <c:tx>
            <c:strRef>
              <c:f>Number!$D$2</c:f>
              <c:strCache>
                <c:ptCount val="1"/>
                <c:pt idx="0">
                  <c:v>High/ Secondary Schools</c:v>
                </c:pt>
              </c:strCache>
            </c:strRef>
          </c:tx>
          <c:marker>
            <c:symbol val="none"/>
          </c:marker>
          <c:cat>
            <c:strRef>
              <c:f>Number!$A$12:$A$29</c:f>
              <c:strCache>
                <c:ptCount val="1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</c:strCache>
            </c:strRef>
          </c:cat>
          <c:val>
            <c:numRef>
              <c:f>Number!$D$12:$D$29</c:f>
              <c:numCache>
                <c:formatCode>General</c:formatCode>
                <c:ptCount val="18"/>
                <c:pt idx="0">
                  <c:v>61576</c:v>
                </c:pt>
                <c:pt idx="1">
                  <c:v>62984</c:v>
                </c:pt>
                <c:pt idx="2">
                  <c:v>65255</c:v>
                </c:pt>
                <c:pt idx="3">
                  <c:v>68065</c:v>
                </c:pt>
                <c:pt idx="4">
                  <c:v>71065</c:v>
                </c:pt>
                <c:pt idx="5">
                  <c:v>73127</c:v>
                </c:pt>
                <c:pt idx="6">
                  <c:v>76230</c:v>
                </c:pt>
                <c:pt idx="7">
                  <c:v>79648</c:v>
                </c:pt>
                <c:pt idx="8">
                  <c:v>82273</c:v>
                </c:pt>
                <c:pt idx="9">
                  <c:v>87675</c:v>
                </c:pt>
                <c:pt idx="10">
                  <c:v>91435</c:v>
                </c:pt>
                <c:pt idx="11">
                  <c:v>90760</c:v>
                </c:pt>
                <c:pt idx="12">
                  <c:v>99140</c:v>
                </c:pt>
                <c:pt idx="13">
                  <c:v>101777</c:v>
                </c:pt>
                <c:pt idx="14">
                  <c:v>106024</c:v>
                </c:pt>
                <c:pt idx="15">
                  <c:v>112165</c:v>
                </c:pt>
                <c:pt idx="16">
                  <c:v>113824</c:v>
                </c:pt>
                <c:pt idx="17">
                  <c:v>122081</c:v>
                </c:pt>
              </c:numCache>
            </c:numRef>
          </c:val>
        </c:ser>
        <c:ser>
          <c:idx val="3"/>
          <c:order val="3"/>
          <c:tx>
            <c:strRef>
              <c:f>Number!$E$2</c:f>
              <c:strCache>
                <c:ptCount val="1"/>
                <c:pt idx="0">
                  <c:v>Intermediate/ Senior Secondary Schools </c:v>
                </c:pt>
              </c:strCache>
            </c:strRef>
          </c:tx>
          <c:marker>
            <c:symbol val="none"/>
          </c:marker>
          <c:cat>
            <c:strRef>
              <c:f>Number!$A$12:$A$29</c:f>
              <c:strCache>
                <c:ptCount val="1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</c:strCache>
            </c:strRef>
          </c:cat>
          <c:val>
            <c:numRef>
              <c:f>Number!$E$12:$E$29</c:f>
              <c:numCache>
                <c:formatCode>General</c:formatCode>
                <c:ptCount val="18"/>
                <c:pt idx="0">
                  <c:v>20171</c:v>
                </c:pt>
                <c:pt idx="1">
                  <c:v>21102</c:v>
                </c:pt>
                <c:pt idx="2">
                  <c:v>23156</c:v>
                </c:pt>
                <c:pt idx="3">
                  <c:v>24187</c:v>
                </c:pt>
                <c:pt idx="4">
                  <c:v>27069</c:v>
                </c:pt>
                <c:pt idx="5">
                  <c:v>29056</c:v>
                </c:pt>
                <c:pt idx="6">
                  <c:v>30870</c:v>
                </c:pt>
                <c:pt idx="7">
                  <c:v>32790</c:v>
                </c:pt>
                <c:pt idx="8">
                  <c:v>34547</c:v>
                </c:pt>
                <c:pt idx="9">
                  <c:v>38372</c:v>
                </c:pt>
                <c:pt idx="10">
                  <c:v>42057</c:v>
                </c:pt>
                <c:pt idx="11">
                  <c:v>46447</c:v>
                </c:pt>
                <c:pt idx="12">
                  <c:v>46822</c:v>
                </c:pt>
                <c:pt idx="13">
                  <c:v>50272</c:v>
                </c:pt>
                <c:pt idx="14">
                  <c:v>53643</c:v>
                </c:pt>
                <c:pt idx="15">
                  <c:v>57403</c:v>
                </c:pt>
                <c:pt idx="16">
                  <c:v>59166</c:v>
                </c:pt>
                <c:pt idx="17">
                  <c:v>64229</c:v>
                </c:pt>
              </c:numCache>
            </c:numRef>
          </c:val>
        </c:ser>
        <c:marker val="1"/>
        <c:axId val="39006976"/>
        <c:axId val="39008512"/>
      </c:lineChart>
      <c:catAx>
        <c:axId val="39006976"/>
        <c:scaling>
          <c:orientation val="minMax"/>
        </c:scaling>
        <c:axPos val="b"/>
        <c:tickLblPos val="nextTo"/>
        <c:crossAx val="39008512"/>
        <c:crosses val="autoZero"/>
        <c:auto val="1"/>
        <c:lblAlgn val="ctr"/>
        <c:lblOffset val="100"/>
      </c:catAx>
      <c:valAx>
        <c:axId val="39008512"/>
        <c:scaling>
          <c:orientation val="minMax"/>
        </c:scaling>
        <c:axPos val="l"/>
        <c:numFmt formatCode="General" sourceLinked="1"/>
        <c:tickLblPos val="nextTo"/>
        <c:crossAx val="39006976"/>
        <c:crosses val="autoZero"/>
        <c:crossBetween val="between"/>
        <c:dispUnits>
          <c:builtInUnit val="thousands"/>
          <c:dispUnitsLbl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2015164771070292E-2"/>
          <c:y val="0.74641040186979513"/>
          <c:w val="0.91814831969533262"/>
          <c:h val="0.1066954094715109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Figure1: Growth in number of schools</a:t>
            </a:r>
          </a:p>
        </c:rich>
      </c:tx>
      <c:layout>
        <c:manualLayout>
          <c:xMode val="edge"/>
          <c:yMode val="edge"/>
          <c:x val="0.11810752688172042"/>
          <c:y val="0.86609679471884193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26133705867411688"/>
          <c:y val="6.8818000314063293E-2"/>
          <c:w val="0.68705003810007736"/>
          <c:h val="0.5119227404266774"/>
        </c:manualLayout>
      </c:layout>
      <c:bar3DChart>
        <c:barDir val="col"/>
        <c:grouping val="clustered"/>
        <c:ser>
          <c:idx val="0"/>
          <c:order val="0"/>
          <c:tx>
            <c:strRef>
              <c:f>Number!$J$2</c:f>
              <c:strCache>
                <c:ptCount val="1"/>
                <c:pt idx="0">
                  <c:v>Total Schools</c:v>
                </c:pt>
              </c:strCache>
            </c:strRef>
          </c:tx>
          <c:cat>
            <c:strRef>
              <c:f>Number!$I$3:$I$9</c:f>
              <c:strCache>
                <c:ptCount val="7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</c:strCache>
            </c:strRef>
          </c:cat>
          <c:val>
            <c:numRef>
              <c:f>Number!$J$3:$J$9</c:f>
              <c:numCache>
                <c:formatCode>General</c:formatCode>
                <c:ptCount val="7"/>
                <c:pt idx="0">
                  <c:v>230683</c:v>
                </c:pt>
                <c:pt idx="1">
                  <c:v>397391</c:v>
                </c:pt>
                <c:pt idx="2">
                  <c:v>536050</c:v>
                </c:pt>
                <c:pt idx="3">
                  <c:v>664631</c:v>
                </c:pt>
                <c:pt idx="4">
                  <c:v>792187</c:v>
                </c:pt>
                <c:pt idx="5">
                  <c:v>971054</c:v>
                </c:pt>
                <c:pt idx="6">
                  <c:v>1330778</c:v>
                </c:pt>
              </c:numCache>
            </c:numRef>
          </c:val>
        </c:ser>
        <c:shape val="cylinder"/>
        <c:axId val="38910592"/>
        <c:axId val="39027072"/>
        <c:axId val="0"/>
      </c:bar3DChart>
      <c:catAx>
        <c:axId val="38910592"/>
        <c:scaling>
          <c:orientation val="minMax"/>
        </c:scaling>
        <c:axPos val="b"/>
        <c:tickLblPos val="nextTo"/>
        <c:crossAx val="39027072"/>
        <c:crosses val="autoZero"/>
        <c:auto val="1"/>
        <c:lblAlgn val="ctr"/>
        <c:lblOffset val="100"/>
      </c:catAx>
      <c:valAx>
        <c:axId val="39027072"/>
        <c:scaling>
          <c:orientation val="minMax"/>
          <c:max val="1500000"/>
          <c:min val="0"/>
        </c:scaling>
        <c:axPos val="l"/>
        <c:numFmt formatCode="General" sourceLinked="1"/>
        <c:tickLblPos val="nextTo"/>
        <c:crossAx val="38910592"/>
        <c:crosses val="autoZero"/>
        <c:crossBetween val="between"/>
        <c:majorUnit val="200000"/>
        <c:dispUnits>
          <c:builtInUnit val="thousands"/>
          <c:dispUnitsLbl/>
        </c:dispUnits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4: Growth in Enrolment</a:t>
            </a:r>
            <a:endParaRPr lang="en-US" sz="900"/>
          </a:p>
        </c:rich>
      </c:tx>
      <c:layout>
        <c:manualLayout>
          <c:xMode val="edge"/>
          <c:yMode val="edge"/>
          <c:x val="0.32626377952755975"/>
          <c:y val="0.91666666666666652"/>
        </c:manualLayout>
      </c:layout>
    </c:title>
    <c:plotArea>
      <c:layout>
        <c:manualLayout>
          <c:layoutTarget val="inner"/>
          <c:xMode val="edge"/>
          <c:yMode val="edge"/>
          <c:x val="0.10968285214348218"/>
          <c:y val="0.1350484835228937"/>
          <c:w val="0.84823709536308056"/>
          <c:h val="0.50115522018081071"/>
        </c:manualLayout>
      </c:layout>
      <c:lineChart>
        <c:grouping val="standard"/>
        <c:ser>
          <c:idx val="0"/>
          <c:order val="0"/>
          <c:tx>
            <c:strRef>
              <c:f>Enrl!$B$37</c:f>
              <c:strCache>
                <c:ptCount val="1"/>
                <c:pt idx="0">
                  <c:v>Primary Enrolment</c:v>
                </c:pt>
              </c:strCache>
            </c:strRef>
          </c:tx>
          <c:marker>
            <c:symbol val="none"/>
          </c:marker>
          <c:cat>
            <c:strRef>
              <c:f>Enrl!$A$38:$A$64</c:f>
              <c:strCache>
                <c:ptCount val="27"/>
                <c:pt idx="0">
                  <c:v>1950-51</c:v>
                </c:pt>
                <c:pt idx="1">
                  <c:v>1955-56</c:v>
                </c:pt>
                <c:pt idx="2">
                  <c:v>1960-61</c:v>
                </c:pt>
                <c:pt idx="3">
                  <c:v>1965-66</c:v>
                </c:pt>
                <c:pt idx="4">
                  <c:v>1970-71</c:v>
                </c:pt>
                <c:pt idx="5">
                  <c:v>1975-76</c:v>
                </c:pt>
                <c:pt idx="6">
                  <c:v>1980-81</c:v>
                </c:pt>
                <c:pt idx="7">
                  <c:v>1985-86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1999-2000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</c:strCache>
            </c:strRef>
          </c:cat>
          <c:val>
            <c:numRef>
              <c:f>Enrl!$B$38:$B$64</c:f>
              <c:numCache>
                <c:formatCode>0.0</c:formatCode>
                <c:ptCount val="27"/>
                <c:pt idx="0">
                  <c:v>19.200000000000003</c:v>
                </c:pt>
                <c:pt idx="1">
                  <c:v>24.6</c:v>
                </c:pt>
                <c:pt idx="2">
                  <c:v>35</c:v>
                </c:pt>
                <c:pt idx="3">
                  <c:v>50.5</c:v>
                </c:pt>
                <c:pt idx="4">
                  <c:v>57</c:v>
                </c:pt>
                <c:pt idx="5">
                  <c:v>65.599999999999994</c:v>
                </c:pt>
                <c:pt idx="6">
                  <c:v>73.8</c:v>
                </c:pt>
                <c:pt idx="7">
                  <c:v>87.4</c:v>
                </c:pt>
                <c:pt idx="8">
                  <c:v>97.4</c:v>
                </c:pt>
                <c:pt idx="9">
                  <c:v>100.9</c:v>
                </c:pt>
                <c:pt idx="10">
                  <c:v>99.6</c:v>
                </c:pt>
                <c:pt idx="11">
                  <c:v>97</c:v>
                </c:pt>
                <c:pt idx="12">
                  <c:v>105.1</c:v>
                </c:pt>
                <c:pt idx="13">
                  <c:v>107.1</c:v>
                </c:pt>
                <c:pt idx="14">
                  <c:v>108.19999999999999</c:v>
                </c:pt>
                <c:pt idx="15">
                  <c:v>110.3</c:v>
                </c:pt>
                <c:pt idx="16">
                  <c:v>111.7</c:v>
                </c:pt>
                <c:pt idx="17">
                  <c:v>113.6</c:v>
                </c:pt>
                <c:pt idx="18">
                  <c:v>113.8</c:v>
                </c:pt>
                <c:pt idx="19">
                  <c:v>113.9</c:v>
                </c:pt>
                <c:pt idx="20">
                  <c:v>122.39999999999999</c:v>
                </c:pt>
                <c:pt idx="21">
                  <c:v>128.30000000000001</c:v>
                </c:pt>
                <c:pt idx="22">
                  <c:v>130.80000000000001</c:v>
                </c:pt>
                <c:pt idx="23">
                  <c:v>132.1</c:v>
                </c:pt>
                <c:pt idx="24">
                  <c:v>133.69999999999999</c:v>
                </c:pt>
                <c:pt idx="25">
                  <c:v>135.5</c:v>
                </c:pt>
                <c:pt idx="26">
                  <c:v>135.32</c:v>
                </c:pt>
              </c:numCache>
            </c:numRef>
          </c:val>
        </c:ser>
        <c:ser>
          <c:idx val="1"/>
          <c:order val="1"/>
          <c:tx>
            <c:strRef>
              <c:f>Enrl!$C$37</c:f>
              <c:strCache>
                <c:ptCount val="1"/>
                <c:pt idx="0">
                  <c:v>Total Enrolment</c:v>
                </c:pt>
              </c:strCache>
            </c:strRef>
          </c:tx>
          <c:marker>
            <c:symbol val="none"/>
          </c:marker>
          <c:cat>
            <c:strRef>
              <c:f>Enrl!$A$38:$A$64</c:f>
              <c:strCache>
                <c:ptCount val="27"/>
                <c:pt idx="0">
                  <c:v>1950-51</c:v>
                </c:pt>
                <c:pt idx="1">
                  <c:v>1955-56</c:v>
                </c:pt>
                <c:pt idx="2">
                  <c:v>1960-61</c:v>
                </c:pt>
                <c:pt idx="3">
                  <c:v>1965-66</c:v>
                </c:pt>
                <c:pt idx="4">
                  <c:v>1970-71</c:v>
                </c:pt>
                <c:pt idx="5">
                  <c:v>1975-76</c:v>
                </c:pt>
                <c:pt idx="6">
                  <c:v>1980-81</c:v>
                </c:pt>
                <c:pt idx="7">
                  <c:v>1985-86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1999-2000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</c:strCache>
            </c:strRef>
          </c:cat>
          <c:val>
            <c:numRef>
              <c:f>Enrl!$C$38:$C$64</c:f>
              <c:numCache>
                <c:formatCode>0.0</c:formatCode>
                <c:ptCount val="27"/>
                <c:pt idx="0">
                  <c:v>23.800000000000004</c:v>
                </c:pt>
                <c:pt idx="1">
                  <c:v>32</c:v>
                </c:pt>
                <c:pt idx="2">
                  <c:v>45.1</c:v>
                </c:pt>
                <c:pt idx="3">
                  <c:v>66.7</c:v>
                </c:pt>
                <c:pt idx="4">
                  <c:v>77.899999999999991</c:v>
                </c:pt>
                <c:pt idx="5">
                  <c:v>90.5</c:v>
                </c:pt>
                <c:pt idx="6">
                  <c:v>105.5</c:v>
                </c:pt>
                <c:pt idx="7">
                  <c:v>131.19999999999999</c:v>
                </c:pt>
                <c:pt idx="8">
                  <c:v>150.5</c:v>
                </c:pt>
                <c:pt idx="9">
                  <c:v>157.727901</c:v>
                </c:pt>
                <c:pt idx="10">
                  <c:v>156.41014799999996</c:v>
                </c:pt>
                <c:pt idx="11">
                  <c:v>154.447644</c:v>
                </c:pt>
                <c:pt idx="12">
                  <c:v>165.637835</c:v>
                </c:pt>
                <c:pt idx="13">
                  <c:v>169.488572</c:v>
                </c:pt>
                <c:pt idx="14">
                  <c:v>173.33685599999998</c:v>
                </c:pt>
                <c:pt idx="15">
                  <c:v>177.04074300000002</c:v>
                </c:pt>
                <c:pt idx="16">
                  <c:v>179.86744899999999</c:v>
                </c:pt>
                <c:pt idx="17">
                  <c:v>183.11445699999999</c:v>
                </c:pt>
                <c:pt idx="18">
                  <c:v>185.44398899999999</c:v>
                </c:pt>
                <c:pt idx="19">
                  <c:v>189.20721499999999</c:v>
                </c:pt>
                <c:pt idx="20">
                  <c:v>202.51410000000001</c:v>
                </c:pt>
                <c:pt idx="21">
                  <c:v>212.10934900000004</c:v>
                </c:pt>
                <c:pt idx="22">
                  <c:v>219.07538599999998</c:v>
                </c:pt>
                <c:pt idx="23">
                  <c:v>222.68601900000002</c:v>
                </c:pt>
                <c:pt idx="24">
                  <c:v>228.138127</c:v>
                </c:pt>
                <c:pt idx="25">
                  <c:v>237.275476</c:v>
                </c:pt>
                <c:pt idx="26">
                  <c:v>240</c:v>
                </c:pt>
              </c:numCache>
            </c:numRef>
          </c:val>
        </c:ser>
        <c:marker val="1"/>
        <c:axId val="39122816"/>
        <c:axId val="39124352"/>
      </c:lineChart>
      <c:catAx>
        <c:axId val="39122816"/>
        <c:scaling>
          <c:orientation val="minMax"/>
        </c:scaling>
        <c:axPos val="b"/>
        <c:tickLblPos val="nextTo"/>
        <c:crossAx val="39124352"/>
        <c:crosses val="autoZero"/>
        <c:auto val="1"/>
        <c:lblAlgn val="ctr"/>
        <c:lblOffset val="100"/>
      </c:catAx>
      <c:valAx>
        <c:axId val="39124352"/>
        <c:scaling>
          <c:orientation val="minMax"/>
        </c:scaling>
        <c:axPos val="l"/>
        <c:numFmt formatCode="0" sourceLinked="0"/>
        <c:tickLblPos val="nextTo"/>
        <c:crossAx val="39122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245822397200378"/>
          <c:y val="3.6967774861475691E-2"/>
          <c:w val="0.78754174052850823"/>
          <c:h val="9.6057972833077335E-2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/>
            </a:pPr>
            <a:r>
              <a:rPr lang="en-US" sz="1000" b="1" i="0" baseline="0"/>
              <a:t>Figure 5: Growth in GER</a:t>
            </a:r>
          </a:p>
        </c:rich>
      </c:tx>
      <c:layout>
        <c:manualLayout>
          <c:xMode val="edge"/>
          <c:yMode val="edge"/>
          <c:x val="0.28634711286089237"/>
          <c:y val="0.88888888888888884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6.56733012540099E-2"/>
          <c:w val="0.87087270341207446"/>
          <c:h val="0.6867300962379711"/>
        </c:manualLayout>
      </c:layout>
      <c:lineChart>
        <c:grouping val="standard"/>
        <c:ser>
          <c:idx val="0"/>
          <c:order val="0"/>
          <c:tx>
            <c:strRef>
              <c:f>GER!$B$33</c:f>
              <c:strCache>
                <c:ptCount val="1"/>
                <c:pt idx="0">
                  <c:v>Classes I-V</c:v>
                </c:pt>
              </c:strCache>
            </c:strRef>
          </c:tx>
          <c:marker>
            <c:symbol val="none"/>
          </c:marker>
          <c:cat>
            <c:strRef>
              <c:f>GER!$A$34:$A$40</c:f>
              <c:strCache>
                <c:ptCount val="7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</c:strCache>
            </c:strRef>
          </c:cat>
          <c:val>
            <c:numRef>
              <c:f>GER!$B$34:$B$40</c:f>
              <c:numCache>
                <c:formatCode>0.0</c:formatCode>
                <c:ptCount val="7"/>
                <c:pt idx="0">
                  <c:v>42.6</c:v>
                </c:pt>
                <c:pt idx="1">
                  <c:v>62.4</c:v>
                </c:pt>
                <c:pt idx="2">
                  <c:v>78.599999999999994</c:v>
                </c:pt>
                <c:pt idx="3">
                  <c:v>80.5</c:v>
                </c:pt>
                <c:pt idx="4">
                  <c:v>83.8</c:v>
                </c:pt>
                <c:pt idx="5">
                  <c:v>95.7</c:v>
                </c:pt>
                <c:pt idx="6">
                  <c:v>114.3</c:v>
                </c:pt>
              </c:numCache>
            </c:numRef>
          </c:val>
        </c:ser>
        <c:ser>
          <c:idx val="1"/>
          <c:order val="1"/>
          <c:tx>
            <c:strRef>
              <c:f>GER!$C$33</c:f>
              <c:strCache>
                <c:ptCount val="1"/>
                <c:pt idx="0">
                  <c:v>Classes VI-VIII</c:v>
                </c:pt>
              </c:strCache>
            </c:strRef>
          </c:tx>
          <c:marker>
            <c:symbol val="none"/>
          </c:marker>
          <c:cat>
            <c:strRef>
              <c:f>GER!$A$34:$A$40</c:f>
              <c:strCache>
                <c:ptCount val="7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</c:strCache>
            </c:strRef>
          </c:cat>
          <c:val>
            <c:numRef>
              <c:f>GER!$C$34:$C$40</c:f>
              <c:numCache>
                <c:formatCode>0.0</c:formatCode>
                <c:ptCount val="7"/>
                <c:pt idx="0">
                  <c:v>12.7</c:v>
                </c:pt>
                <c:pt idx="1">
                  <c:v>22.5</c:v>
                </c:pt>
                <c:pt idx="2">
                  <c:v>33.4</c:v>
                </c:pt>
                <c:pt idx="3">
                  <c:v>41.9</c:v>
                </c:pt>
                <c:pt idx="4">
                  <c:v>66.7</c:v>
                </c:pt>
                <c:pt idx="5">
                  <c:v>58.6</c:v>
                </c:pt>
                <c:pt idx="6">
                  <c:v>79.761995797241525</c:v>
                </c:pt>
              </c:numCache>
            </c:numRef>
          </c:val>
        </c:ser>
        <c:ser>
          <c:idx val="2"/>
          <c:order val="2"/>
          <c:tx>
            <c:strRef>
              <c:f>GER!$D$33</c:f>
              <c:strCache>
                <c:ptCount val="1"/>
                <c:pt idx="0">
                  <c:v>Classes I-VIII</c:v>
                </c:pt>
              </c:strCache>
            </c:strRef>
          </c:tx>
          <c:marker>
            <c:symbol val="none"/>
          </c:marker>
          <c:cat>
            <c:strRef>
              <c:f>GER!$A$34:$A$40</c:f>
              <c:strCache>
                <c:ptCount val="7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</c:strCache>
            </c:strRef>
          </c:cat>
          <c:val>
            <c:numRef>
              <c:f>GER!$D$34:$D$40</c:f>
              <c:numCache>
                <c:formatCode>0.0</c:formatCode>
                <c:ptCount val="7"/>
                <c:pt idx="0">
                  <c:v>32.1</c:v>
                </c:pt>
                <c:pt idx="1">
                  <c:v>48.7</c:v>
                </c:pt>
                <c:pt idx="2">
                  <c:v>61.9</c:v>
                </c:pt>
                <c:pt idx="3">
                  <c:v>67.5</c:v>
                </c:pt>
                <c:pt idx="4">
                  <c:v>78.599999999999994</c:v>
                </c:pt>
                <c:pt idx="5">
                  <c:v>81.599999999999994</c:v>
                </c:pt>
                <c:pt idx="6">
                  <c:v>101.14516970176057</c:v>
                </c:pt>
              </c:numCache>
            </c:numRef>
          </c:val>
        </c:ser>
        <c:marker val="1"/>
        <c:axId val="39281024"/>
        <c:axId val="39282560"/>
      </c:lineChart>
      <c:catAx>
        <c:axId val="39281024"/>
        <c:scaling>
          <c:orientation val="minMax"/>
        </c:scaling>
        <c:axPos val="b"/>
        <c:tickLblPos val="nextTo"/>
        <c:crossAx val="39282560"/>
        <c:crosses val="autoZero"/>
        <c:auto val="1"/>
        <c:lblAlgn val="ctr"/>
        <c:lblOffset val="100"/>
      </c:catAx>
      <c:valAx>
        <c:axId val="39282560"/>
        <c:scaling>
          <c:orientation val="minMax"/>
        </c:scaling>
        <c:axPos val="l"/>
        <c:numFmt formatCode="0" sourceLinked="0"/>
        <c:tickLblPos val="nextTo"/>
        <c:crossAx val="39281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2166447944007"/>
          <c:y val="0.18055555555555555"/>
          <c:w val="0.73566688538932634"/>
          <c:h val="8.3717191601050012E-2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7: Growth in GPI</a:t>
            </a:r>
            <a:endParaRPr lang="en-US" sz="900"/>
          </a:p>
        </c:rich>
      </c:tx>
      <c:layout>
        <c:manualLayout>
          <c:xMode val="edge"/>
          <c:yMode val="edge"/>
          <c:x val="0.23289838770153759"/>
          <c:y val="0.8789237668161437"/>
        </c:manualLayout>
      </c:layout>
    </c:title>
    <c:plotArea>
      <c:layout>
        <c:manualLayout>
          <c:layoutTarget val="inner"/>
          <c:xMode val="edge"/>
          <c:yMode val="edge"/>
          <c:x val="0.16981725110448181"/>
          <c:y val="6.6293327683815309E-2"/>
          <c:w val="0.79705645489965926"/>
          <c:h val="0.49974553629226842"/>
        </c:manualLayout>
      </c:layout>
      <c:lineChart>
        <c:grouping val="standard"/>
        <c:ser>
          <c:idx val="0"/>
          <c:order val="0"/>
          <c:tx>
            <c:strRef>
              <c:f>GPI!$B$31</c:f>
              <c:strCache>
                <c:ptCount val="1"/>
                <c:pt idx="0">
                  <c:v>GPI-I-V</c:v>
                </c:pt>
              </c:strCache>
            </c:strRef>
          </c:tx>
          <c:cat>
            <c:strRef>
              <c:f>GPI!$A$32:$A$38</c:f>
              <c:strCache>
                <c:ptCount val="7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</c:strCache>
            </c:strRef>
          </c:cat>
          <c:val>
            <c:numRef>
              <c:f>GPI!$B$32:$B$38</c:f>
              <c:numCache>
                <c:formatCode>0.00</c:formatCode>
                <c:ptCount val="7"/>
                <c:pt idx="0">
                  <c:v>0.40924092409240925</c:v>
                </c:pt>
                <c:pt idx="1">
                  <c:v>0.50121065375302665</c:v>
                </c:pt>
                <c:pt idx="2">
                  <c:v>0.63350785340314131</c:v>
                </c:pt>
                <c:pt idx="3">
                  <c:v>0.66910229645093944</c:v>
                </c:pt>
                <c:pt idx="4">
                  <c:v>0.75843881856540096</c:v>
                </c:pt>
                <c:pt idx="5">
                  <c:v>0.81887511916110578</c:v>
                </c:pt>
                <c:pt idx="6">
                  <c:v>0.99354748427485784</c:v>
                </c:pt>
              </c:numCache>
            </c:numRef>
          </c:val>
        </c:ser>
        <c:ser>
          <c:idx val="1"/>
          <c:order val="1"/>
          <c:tx>
            <c:strRef>
              <c:f>GPI!$C$31</c:f>
              <c:strCache>
                <c:ptCount val="1"/>
                <c:pt idx="0">
                  <c:v>GPI-VI-VIII</c:v>
                </c:pt>
              </c:strCache>
            </c:strRef>
          </c:tx>
          <c:cat>
            <c:strRef>
              <c:f>GPI!$A$32:$A$38</c:f>
              <c:strCache>
                <c:ptCount val="7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</c:strCache>
            </c:strRef>
          </c:cat>
          <c:val>
            <c:numRef>
              <c:f>GPI!$C$32:$C$38</c:f>
              <c:numCache>
                <c:formatCode>0.00</c:formatCode>
                <c:ptCount val="7"/>
                <c:pt idx="0">
                  <c:v>0.22330097087378636</c:v>
                </c:pt>
                <c:pt idx="1">
                  <c:v>0.34036144578313254</c:v>
                </c:pt>
                <c:pt idx="2">
                  <c:v>0.44924406047516202</c:v>
                </c:pt>
                <c:pt idx="3">
                  <c:v>0.52670349907918979</c:v>
                </c:pt>
                <c:pt idx="4">
                  <c:v>0.64794007490636707</c:v>
                </c:pt>
                <c:pt idx="5">
                  <c:v>0.74812593703148422</c:v>
                </c:pt>
                <c:pt idx="6">
                  <c:v>0.92564838817120842</c:v>
                </c:pt>
              </c:numCache>
            </c:numRef>
          </c:val>
        </c:ser>
        <c:marker val="1"/>
        <c:axId val="39452672"/>
        <c:axId val="39454208"/>
      </c:lineChart>
      <c:catAx>
        <c:axId val="39452672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39454208"/>
        <c:crosses val="autoZero"/>
        <c:auto val="1"/>
        <c:lblAlgn val="ctr"/>
        <c:lblOffset val="100"/>
      </c:catAx>
      <c:valAx>
        <c:axId val="39454208"/>
        <c:scaling>
          <c:orientation val="minMax"/>
        </c:scaling>
        <c:axPos val="l"/>
        <c:numFmt formatCode="0.0" sourceLinked="0"/>
        <c:tickLblPos val="nextTo"/>
        <c:crossAx val="39452672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207192579188471"/>
          <c:y val="6.5680354978049291E-2"/>
          <c:w val="0.5856148416230581"/>
          <c:h val="0.10811906359238727"/>
        </c:manualLayout>
      </c:layout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9: Decrease in drop out</a:t>
            </a:r>
          </a:p>
        </c:rich>
      </c:tx>
      <c:layout>
        <c:manualLayout>
          <c:xMode val="edge"/>
          <c:yMode val="edge"/>
          <c:x val="0.29261496653754365"/>
          <c:y val="0.90476190476190388"/>
        </c:manualLayout>
      </c:layout>
    </c:title>
    <c:plotArea>
      <c:layout>
        <c:manualLayout>
          <c:layoutTarget val="inner"/>
          <c:xMode val="edge"/>
          <c:yMode val="edge"/>
          <c:x val="0.1304001147766497"/>
          <c:y val="0.18079615048119044"/>
          <c:w val="0.82244018533053143"/>
          <c:h val="0.45105570137066264"/>
        </c:manualLayout>
      </c:layout>
      <c:lineChart>
        <c:grouping val="standard"/>
        <c:ser>
          <c:idx val="0"/>
          <c:order val="0"/>
          <c:tx>
            <c:strRef>
              <c:f>DropOut!$B$30</c:f>
              <c:strCache>
                <c:ptCount val="1"/>
                <c:pt idx="0">
                  <c:v>Classes I-V</c:v>
                </c:pt>
              </c:strCache>
            </c:strRef>
          </c:tx>
          <c:marker>
            <c:symbol val="none"/>
          </c:marker>
          <c:cat>
            <c:strRef>
              <c:f>DropOut!$A$31:$A$36</c:f>
              <c:strCache>
                <c:ptCount val="6"/>
                <c:pt idx="0">
                  <c:v>1960-61</c:v>
                </c:pt>
                <c:pt idx="1">
                  <c:v>1970-71</c:v>
                </c:pt>
                <c:pt idx="2">
                  <c:v>1980-81</c:v>
                </c:pt>
                <c:pt idx="3">
                  <c:v>1990-91</c:v>
                </c:pt>
                <c:pt idx="4">
                  <c:v>2000-01</c:v>
                </c:pt>
                <c:pt idx="5">
                  <c:v>2008-09</c:v>
                </c:pt>
              </c:strCache>
            </c:strRef>
          </c:cat>
          <c:val>
            <c:numRef>
              <c:f>DropOut!$B$31:$B$36</c:f>
              <c:numCache>
                <c:formatCode>0.00</c:formatCode>
                <c:ptCount val="6"/>
                <c:pt idx="0">
                  <c:v>64.900000000000006</c:v>
                </c:pt>
                <c:pt idx="1">
                  <c:v>67</c:v>
                </c:pt>
                <c:pt idx="2">
                  <c:v>58.7</c:v>
                </c:pt>
                <c:pt idx="3">
                  <c:v>42.6</c:v>
                </c:pt>
                <c:pt idx="4">
                  <c:v>40.700000000000003</c:v>
                </c:pt>
                <c:pt idx="5">
                  <c:v>27.843971322666107</c:v>
                </c:pt>
              </c:numCache>
            </c:numRef>
          </c:val>
        </c:ser>
        <c:ser>
          <c:idx val="1"/>
          <c:order val="1"/>
          <c:tx>
            <c:strRef>
              <c:f>DropOut!$C$30</c:f>
              <c:strCache>
                <c:ptCount val="1"/>
                <c:pt idx="0">
                  <c:v>Classes I-VIII</c:v>
                </c:pt>
              </c:strCache>
            </c:strRef>
          </c:tx>
          <c:marker>
            <c:symbol val="none"/>
          </c:marker>
          <c:cat>
            <c:strRef>
              <c:f>DropOut!$A$31:$A$36</c:f>
              <c:strCache>
                <c:ptCount val="6"/>
                <c:pt idx="0">
                  <c:v>1960-61</c:v>
                </c:pt>
                <c:pt idx="1">
                  <c:v>1970-71</c:v>
                </c:pt>
                <c:pt idx="2">
                  <c:v>1980-81</c:v>
                </c:pt>
                <c:pt idx="3">
                  <c:v>1990-91</c:v>
                </c:pt>
                <c:pt idx="4">
                  <c:v>2000-01</c:v>
                </c:pt>
                <c:pt idx="5">
                  <c:v>2008-09</c:v>
                </c:pt>
              </c:strCache>
            </c:strRef>
          </c:cat>
          <c:val>
            <c:numRef>
              <c:f>DropOut!$C$31:$C$36</c:f>
              <c:numCache>
                <c:formatCode>0.00</c:formatCode>
                <c:ptCount val="6"/>
                <c:pt idx="0">
                  <c:v>78.3</c:v>
                </c:pt>
                <c:pt idx="1">
                  <c:v>77.900000000000006</c:v>
                </c:pt>
                <c:pt idx="2">
                  <c:v>72.7</c:v>
                </c:pt>
                <c:pt idx="3">
                  <c:v>60.9</c:v>
                </c:pt>
                <c:pt idx="4">
                  <c:v>53.7</c:v>
                </c:pt>
                <c:pt idx="5">
                  <c:v>39.275271092795414</c:v>
                </c:pt>
              </c:numCache>
            </c:numRef>
          </c:val>
        </c:ser>
        <c:ser>
          <c:idx val="2"/>
          <c:order val="2"/>
          <c:tx>
            <c:strRef>
              <c:f>DropOut!$D$30</c:f>
              <c:strCache>
                <c:ptCount val="1"/>
                <c:pt idx="0">
                  <c:v>Classes I-X</c:v>
                </c:pt>
              </c:strCache>
            </c:strRef>
          </c:tx>
          <c:marker>
            <c:symbol val="none"/>
          </c:marker>
          <c:cat>
            <c:strRef>
              <c:f>DropOut!$A$31:$A$36</c:f>
              <c:strCache>
                <c:ptCount val="6"/>
                <c:pt idx="0">
                  <c:v>1960-61</c:v>
                </c:pt>
                <c:pt idx="1">
                  <c:v>1970-71</c:v>
                </c:pt>
                <c:pt idx="2">
                  <c:v>1980-81</c:v>
                </c:pt>
                <c:pt idx="3">
                  <c:v>1990-91</c:v>
                </c:pt>
                <c:pt idx="4">
                  <c:v>2000-01</c:v>
                </c:pt>
                <c:pt idx="5">
                  <c:v>2008-09</c:v>
                </c:pt>
              </c:strCache>
            </c:strRef>
          </c:cat>
          <c:val>
            <c:numRef>
              <c:f>DropOut!$D$31:$D$36</c:f>
              <c:numCache>
                <c:formatCode>0.00</c:formatCode>
                <c:ptCount val="6"/>
                <c:pt idx="2">
                  <c:v>82.5</c:v>
                </c:pt>
                <c:pt idx="3">
                  <c:v>71.3</c:v>
                </c:pt>
                <c:pt idx="4">
                  <c:v>68.599999999999994</c:v>
                </c:pt>
                <c:pt idx="5">
                  <c:v>54.174793793826083</c:v>
                </c:pt>
              </c:numCache>
            </c:numRef>
          </c:val>
        </c:ser>
        <c:marker val="1"/>
        <c:axId val="39565184"/>
        <c:axId val="39566720"/>
      </c:lineChart>
      <c:catAx>
        <c:axId val="39565184"/>
        <c:scaling>
          <c:orientation val="minMax"/>
        </c:scaling>
        <c:axPos val="b"/>
        <c:tickLblPos val="nextTo"/>
        <c:crossAx val="39566720"/>
        <c:crosses val="autoZero"/>
        <c:auto val="1"/>
        <c:lblAlgn val="ctr"/>
        <c:lblOffset val="100"/>
      </c:catAx>
      <c:valAx>
        <c:axId val="39566720"/>
        <c:scaling>
          <c:orientation val="minMax"/>
          <c:max val="80"/>
        </c:scaling>
        <c:axPos val="l"/>
        <c:numFmt formatCode="General" sourceLinked="0"/>
        <c:tickLblPos val="nextTo"/>
        <c:crossAx val="39565184"/>
        <c:crosses val="autoZero"/>
        <c:crossBetween val="between"/>
        <c:majorUnit val="20"/>
      </c:valAx>
    </c:plotArea>
    <c:legend>
      <c:legendPos val="t"/>
      <c:layout>
        <c:manualLayout>
          <c:xMode val="edge"/>
          <c:yMode val="edge"/>
          <c:x val="5.0000084394595412E-2"/>
          <c:y val="6.3412906719993459E-2"/>
          <c:w val="0.89999983121081073"/>
          <c:h val="9.5676790401199863E-2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19</xdr:row>
      <xdr:rowOff>190499</xdr:rowOff>
    </xdr:from>
    <xdr:to>
      <xdr:col>15</xdr:col>
      <xdr:colOff>438150</xdr:colOff>
      <xdr:row>32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1</xdr:row>
      <xdr:rowOff>333375</xdr:rowOff>
    </xdr:from>
    <xdr:to>
      <xdr:col>14</xdr:col>
      <xdr:colOff>590550</xdr:colOff>
      <xdr:row>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56</xdr:row>
      <xdr:rowOff>161925</xdr:rowOff>
    </xdr:from>
    <xdr:to>
      <xdr:col>16</xdr:col>
      <xdr:colOff>9525</xdr:colOff>
      <xdr:row>68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32</xdr:row>
      <xdr:rowOff>9525</xdr:rowOff>
    </xdr:from>
    <xdr:to>
      <xdr:col>15</xdr:col>
      <xdr:colOff>38100</xdr:colOff>
      <xdr:row>45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28</xdr:row>
      <xdr:rowOff>180974</xdr:rowOff>
    </xdr:from>
    <xdr:to>
      <xdr:col>9</xdr:col>
      <xdr:colOff>161925</xdr:colOff>
      <xdr:row>39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25</xdr:row>
      <xdr:rowOff>152400</xdr:rowOff>
    </xdr:from>
    <xdr:to>
      <xdr:col>12</xdr:col>
      <xdr:colOff>0</xdr:colOff>
      <xdr:row>37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view="pageBreakPreview" topLeftCell="A19" zoomScaleSheetLayoutView="100" workbookViewId="0">
      <selection activeCell="I34" sqref="I34"/>
    </sheetView>
  </sheetViews>
  <sheetFormatPr defaultRowHeight="15.75"/>
  <cols>
    <col min="1" max="1" width="15.5703125" style="1" customWidth="1"/>
    <col min="2" max="2" width="10.28515625" style="1" customWidth="1"/>
    <col min="3" max="3" width="10.140625" style="1" customWidth="1"/>
    <col min="4" max="4" width="12.140625" style="1" customWidth="1"/>
    <col min="5" max="5" width="16.85546875" style="1" customWidth="1"/>
    <col min="6" max="6" width="14.7109375" style="1" customWidth="1"/>
    <col min="7" max="8" width="9.140625" style="1"/>
    <col min="9" max="9" width="12.7109375" style="1" customWidth="1"/>
    <col min="10" max="10" width="10.7109375" style="1" customWidth="1"/>
    <col min="11" max="16384" width="9.140625" style="1"/>
  </cols>
  <sheetData>
    <row r="1" spans="1:10" ht="30" customHeight="1">
      <c r="A1" s="2" t="s">
        <v>47</v>
      </c>
      <c r="B1" s="3"/>
      <c r="C1" s="3"/>
      <c r="D1" s="3"/>
      <c r="E1" s="3"/>
      <c r="F1" s="3"/>
    </row>
    <row r="2" spans="1:10" ht="63">
      <c r="A2" s="58" t="s">
        <v>29</v>
      </c>
      <c r="B2" s="4" t="s">
        <v>48</v>
      </c>
      <c r="C2" s="4" t="s">
        <v>49</v>
      </c>
      <c r="D2" s="4" t="s">
        <v>46</v>
      </c>
      <c r="E2" s="4" t="s">
        <v>50</v>
      </c>
      <c r="F2" s="58" t="s">
        <v>101</v>
      </c>
      <c r="I2" s="58" t="s">
        <v>29</v>
      </c>
      <c r="J2" s="58" t="s">
        <v>101</v>
      </c>
    </row>
    <row r="3" spans="1:10" ht="21" customHeight="1">
      <c r="A3" s="5" t="s">
        <v>2</v>
      </c>
      <c r="B3" s="6">
        <v>209671</v>
      </c>
      <c r="C3" s="6">
        <v>13596</v>
      </c>
      <c r="D3" s="6"/>
      <c r="E3" s="68">
        <v>7416</v>
      </c>
      <c r="F3" s="6">
        <f t="shared" ref="F3:F31" si="0">SUM(B3:E3)</f>
        <v>230683</v>
      </c>
      <c r="I3" s="5" t="s">
        <v>2</v>
      </c>
      <c r="J3" s="7">
        <f>SUMIF(A:A,I3,F:F)</f>
        <v>230683</v>
      </c>
    </row>
    <row r="4" spans="1:10" ht="21" customHeight="1">
      <c r="A4" s="5" t="s">
        <v>3</v>
      </c>
      <c r="B4" s="6">
        <v>278135</v>
      </c>
      <c r="C4" s="6">
        <v>21730</v>
      </c>
      <c r="D4" s="6"/>
      <c r="E4" s="68">
        <v>10838</v>
      </c>
      <c r="F4" s="6">
        <f t="shared" si="0"/>
        <v>310703</v>
      </c>
      <c r="I4" s="5" t="s">
        <v>4</v>
      </c>
      <c r="J4" s="7">
        <f t="shared" ref="J4:J9" si="1">SUMIF(A:A,I4,F:F)</f>
        <v>397391</v>
      </c>
    </row>
    <row r="5" spans="1:10" ht="21" customHeight="1">
      <c r="A5" s="5" t="s">
        <v>4</v>
      </c>
      <c r="B5" s="6">
        <v>330399</v>
      </c>
      <c r="C5" s="6">
        <v>49663</v>
      </c>
      <c r="D5" s="6"/>
      <c r="E5" s="68">
        <v>17329</v>
      </c>
      <c r="F5" s="6">
        <f t="shared" si="0"/>
        <v>397391</v>
      </c>
      <c r="I5" s="5" t="s">
        <v>6</v>
      </c>
      <c r="J5" s="7">
        <f t="shared" si="1"/>
        <v>536050</v>
      </c>
    </row>
    <row r="6" spans="1:10" ht="21" customHeight="1">
      <c r="A6" s="5" t="s">
        <v>5</v>
      </c>
      <c r="B6" s="6">
        <v>391064</v>
      </c>
      <c r="C6" s="6">
        <v>75798</v>
      </c>
      <c r="D6" s="6"/>
      <c r="E6" s="68">
        <v>27614</v>
      </c>
      <c r="F6" s="6">
        <f t="shared" si="0"/>
        <v>494476</v>
      </c>
      <c r="I6" s="5" t="s">
        <v>8</v>
      </c>
      <c r="J6" s="7">
        <f t="shared" si="1"/>
        <v>664631</v>
      </c>
    </row>
    <row r="7" spans="1:10" ht="21" customHeight="1">
      <c r="A7" s="5" t="s">
        <v>6</v>
      </c>
      <c r="B7" s="6">
        <v>408378</v>
      </c>
      <c r="C7" s="6">
        <v>90621</v>
      </c>
      <c r="D7" s="6"/>
      <c r="E7" s="68">
        <v>37051</v>
      </c>
      <c r="F7" s="6">
        <f t="shared" si="0"/>
        <v>536050</v>
      </c>
      <c r="I7" s="5" t="s">
        <v>10</v>
      </c>
      <c r="J7" s="7">
        <f t="shared" si="1"/>
        <v>792187</v>
      </c>
    </row>
    <row r="8" spans="1:10" ht="21" customHeight="1">
      <c r="A8" s="5" t="s">
        <v>7</v>
      </c>
      <c r="B8" s="6">
        <v>454270</v>
      </c>
      <c r="C8" s="6">
        <v>106571</v>
      </c>
      <c r="D8" s="6"/>
      <c r="E8" s="68">
        <v>43054</v>
      </c>
      <c r="F8" s="6">
        <f t="shared" si="0"/>
        <v>603895</v>
      </c>
      <c r="I8" s="5" t="s">
        <v>20</v>
      </c>
      <c r="J8" s="7">
        <f t="shared" si="1"/>
        <v>971054</v>
      </c>
    </row>
    <row r="9" spans="1:10" ht="21" customHeight="1">
      <c r="A9" s="5" t="s">
        <v>8</v>
      </c>
      <c r="B9" s="6">
        <v>494503</v>
      </c>
      <c r="C9" s="6">
        <v>118555</v>
      </c>
      <c r="D9" s="6"/>
      <c r="E9" s="68">
        <v>51573</v>
      </c>
      <c r="F9" s="6">
        <f t="shared" si="0"/>
        <v>664631</v>
      </c>
      <c r="I9" s="5" t="s">
        <v>28</v>
      </c>
      <c r="J9" s="7">
        <f t="shared" si="1"/>
        <v>1330778</v>
      </c>
    </row>
    <row r="10" spans="1:10" ht="21" customHeight="1">
      <c r="A10" s="5" t="s">
        <v>9</v>
      </c>
      <c r="B10" s="6">
        <v>528872</v>
      </c>
      <c r="C10" s="6">
        <v>134846</v>
      </c>
      <c r="D10" s="6"/>
      <c r="E10" s="68">
        <v>65837</v>
      </c>
      <c r="F10" s="6">
        <f t="shared" si="0"/>
        <v>729555</v>
      </c>
    </row>
    <row r="11" spans="1:10" ht="21" customHeight="1">
      <c r="A11" s="5" t="s">
        <v>10</v>
      </c>
      <c r="B11" s="6">
        <v>560935</v>
      </c>
      <c r="C11" s="6">
        <v>151456</v>
      </c>
      <c r="D11" s="6"/>
      <c r="E11" s="68">
        <v>79796</v>
      </c>
      <c r="F11" s="6">
        <f t="shared" si="0"/>
        <v>792187</v>
      </c>
    </row>
    <row r="12" spans="1:10" ht="21" customHeight="1">
      <c r="A12" s="5" t="s">
        <v>11</v>
      </c>
      <c r="B12" s="69">
        <v>565786</v>
      </c>
      <c r="C12" s="69">
        <v>152077</v>
      </c>
      <c r="D12" s="6">
        <v>61576</v>
      </c>
      <c r="E12" s="70">
        <f>18068+2103</f>
        <v>20171</v>
      </c>
      <c r="F12" s="6">
        <f t="shared" si="0"/>
        <v>799610</v>
      </c>
    </row>
    <row r="13" spans="1:10" ht="21" customHeight="1">
      <c r="A13" s="5" t="s">
        <v>12</v>
      </c>
      <c r="B13" s="69">
        <v>572541</v>
      </c>
      <c r="C13" s="69">
        <v>153921</v>
      </c>
      <c r="D13" s="6">
        <v>62984</v>
      </c>
      <c r="E13" s="71">
        <f>18880+2222</f>
        <v>21102</v>
      </c>
      <c r="F13" s="6">
        <f t="shared" si="0"/>
        <v>810548</v>
      </c>
    </row>
    <row r="14" spans="1:10" ht="21" customHeight="1">
      <c r="A14" s="5" t="s">
        <v>13</v>
      </c>
      <c r="B14" s="69">
        <v>572923</v>
      </c>
      <c r="C14" s="69">
        <v>155707</v>
      </c>
      <c r="D14" s="6">
        <v>65255</v>
      </c>
      <c r="E14" s="8">
        <f>20167+2989</f>
        <v>23156</v>
      </c>
      <c r="F14" s="6">
        <f t="shared" si="0"/>
        <v>817041</v>
      </c>
    </row>
    <row r="15" spans="1:10" ht="21" customHeight="1">
      <c r="A15" s="5" t="s">
        <v>14</v>
      </c>
      <c r="B15" s="69">
        <v>581305</v>
      </c>
      <c r="C15" s="69">
        <v>163605</v>
      </c>
      <c r="D15" s="6">
        <v>68065</v>
      </c>
      <c r="E15" s="8">
        <f>21125+3062</f>
        <v>24187</v>
      </c>
      <c r="F15" s="6">
        <f t="shared" si="0"/>
        <v>837162</v>
      </c>
    </row>
    <row r="16" spans="1:10" ht="21" customHeight="1">
      <c r="A16" s="5" t="s">
        <v>15</v>
      </c>
      <c r="B16" s="69">
        <v>590421</v>
      </c>
      <c r="C16" s="69">
        <v>171216</v>
      </c>
      <c r="D16" s="7">
        <v>71065</v>
      </c>
      <c r="E16" s="8">
        <f>23588+3481</f>
        <v>27069</v>
      </c>
      <c r="F16" s="6">
        <f t="shared" si="0"/>
        <v>859771</v>
      </c>
    </row>
    <row r="17" spans="1:6" ht="21" customHeight="1">
      <c r="A17" s="5" t="s">
        <v>16</v>
      </c>
      <c r="B17" s="69">
        <v>598354</v>
      </c>
      <c r="C17" s="69">
        <v>176772</v>
      </c>
      <c r="D17" s="6">
        <v>73127</v>
      </c>
      <c r="E17" s="8">
        <f>25045+4011</f>
        <v>29056</v>
      </c>
      <c r="F17" s="6">
        <f t="shared" si="0"/>
        <v>877309</v>
      </c>
    </row>
    <row r="18" spans="1:6" ht="21" customHeight="1">
      <c r="A18" s="5" t="s">
        <v>17</v>
      </c>
      <c r="B18" s="69">
        <v>610763</v>
      </c>
      <c r="C18" s="69">
        <v>185506</v>
      </c>
      <c r="D18" s="6">
        <v>76230</v>
      </c>
      <c r="E18" s="8">
        <f>26491+4379</f>
        <v>30870</v>
      </c>
      <c r="F18" s="6">
        <f t="shared" si="0"/>
        <v>903369</v>
      </c>
    </row>
    <row r="19" spans="1:6" ht="21" customHeight="1">
      <c r="A19" s="5" t="s">
        <v>18</v>
      </c>
      <c r="B19" s="69">
        <v>626737</v>
      </c>
      <c r="C19" s="69">
        <v>190166</v>
      </c>
      <c r="D19" s="6">
        <v>79648</v>
      </c>
      <c r="E19" s="8">
        <f>28487+4303</f>
        <v>32790</v>
      </c>
      <c r="F19" s="6">
        <f t="shared" si="0"/>
        <v>929341</v>
      </c>
    </row>
    <row r="20" spans="1:6" ht="21" customHeight="1">
      <c r="A20" s="5" t="s">
        <v>19</v>
      </c>
      <c r="B20" s="69">
        <v>641695</v>
      </c>
      <c r="C20" s="69">
        <v>198004</v>
      </c>
      <c r="D20" s="6">
        <v>82273</v>
      </c>
      <c r="E20" s="8">
        <f>30012+4535</f>
        <v>34547</v>
      </c>
      <c r="F20" s="6">
        <f t="shared" si="0"/>
        <v>956519</v>
      </c>
    </row>
    <row r="21" spans="1:6" ht="21" customHeight="1">
      <c r="A21" s="5" t="s">
        <v>20</v>
      </c>
      <c r="B21" s="6">
        <v>638738</v>
      </c>
      <c r="C21" s="6">
        <v>206269</v>
      </c>
      <c r="D21" s="6">
        <v>87675</v>
      </c>
      <c r="E21" s="8">
        <f>33741+4631</f>
        <v>38372</v>
      </c>
      <c r="F21" s="6">
        <f t="shared" si="0"/>
        <v>971054</v>
      </c>
    </row>
    <row r="22" spans="1:6" ht="21" customHeight="1">
      <c r="A22" s="5" t="s">
        <v>21</v>
      </c>
      <c r="B22" s="6">
        <v>664041</v>
      </c>
      <c r="C22" s="6">
        <v>219626</v>
      </c>
      <c r="D22" s="6">
        <v>91435</v>
      </c>
      <c r="E22" s="6">
        <v>42057</v>
      </c>
      <c r="F22" s="6">
        <f t="shared" si="0"/>
        <v>1017159</v>
      </c>
    </row>
    <row r="23" spans="1:6" ht="21" customHeight="1">
      <c r="A23" s="5" t="s">
        <v>22</v>
      </c>
      <c r="B23" s="6">
        <v>651382</v>
      </c>
      <c r="C23" s="6">
        <v>245274</v>
      </c>
      <c r="D23" s="6">
        <v>90760</v>
      </c>
      <c r="E23" s="6">
        <v>46447</v>
      </c>
      <c r="F23" s="6">
        <f t="shared" si="0"/>
        <v>1033863</v>
      </c>
    </row>
    <row r="24" spans="1:6" ht="21" customHeight="1">
      <c r="A24" s="5" t="s">
        <v>23</v>
      </c>
      <c r="B24" s="6">
        <v>712239</v>
      </c>
      <c r="C24" s="6">
        <v>262286</v>
      </c>
      <c r="D24" s="6">
        <v>99140</v>
      </c>
      <c r="E24" s="6">
        <v>46822</v>
      </c>
      <c r="F24" s="6">
        <f t="shared" si="0"/>
        <v>1120487</v>
      </c>
    </row>
    <row r="25" spans="1:6" ht="21" customHeight="1">
      <c r="A25" s="5" t="s">
        <v>24</v>
      </c>
      <c r="B25" s="6">
        <v>767520</v>
      </c>
      <c r="C25" s="6">
        <v>274731</v>
      </c>
      <c r="D25" s="6">
        <v>101777</v>
      </c>
      <c r="E25" s="6">
        <v>50272</v>
      </c>
      <c r="F25" s="6">
        <f t="shared" si="0"/>
        <v>1194300</v>
      </c>
    </row>
    <row r="26" spans="1:6" ht="21" customHeight="1">
      <c r="A26" s="5" t="s">
        <v>25</v>
      </c>
      <c r="B26" s="8">
        <v>772568</v>
      </c>
      <c r="C26" s="8">
        <v>288493</v>
      </c>
      <c r="D26" s="8">
        <v>106024</v>
      </c>
      <c r="E26" s="8">
        <v>53643</v>
      </c>
      <c r="F26" s="6">
        <f t="shared" si="0"/>
        <v>1220728</v>
      </c>
    </row>
    <row r="27" spans="1:6" ht="21" customHeight="1">
      <c r="A27" s="5" t="s">
        <v>26</v>
      </c>
      <c r="B27" s="8">
        <v>784852</v>
      </c>
      <c r="C27" s="8">
        <v>305584</v>
      </c>
      <c r="D27" s="8">
        <v>112165</v>
      </c>
      <c r="E27" s="8">
        <v>57403</v>
      </c>
      <c r="F27" s="6">
        <f t="shared" si="0"/>
        <v>1260004</v>
      </c>
    </row>
    <row r="28" spans="1:6" ht="21" customHeight="1">
      <c r="A28" s="5" t="s">
        <v>27</v>
      </c>
      <c r="B28" s="8">
        <v>787827</v>
      </c>
      <c r="C28" s="8">
        <v>325174</v>
      </c>
      <c r="D28" s="8">
        <v>113824</v>
      </c>
      <c r="E28" s="8">
        <v>59166</v>
      </c>
      <c r="F28" s="6">
        <f t="shared" si="0"/>
        <v>1285991</v>
      </c>
    </row>
    <row r="29" spans="1:6" ht="21" customHeight="1">
      <c r="A29" s="5" t="s">
        <v>28</v>
      </c>
      <c r="B29" s="8">
        <v>778825</v>
      </c>
      <c r="C29" s="8">
        <v>365643</v>
      </c>
      <c r="D29" s="8">
        <v>122081</v>
      </c>
      <c r="E29" s="8">
        <v>64229</v>
      </c>
      <c r="F29" s="6">
        <f t="shared" si="0"/>
        <v>1330778</v>
      </c>
    </row>
    <row r="30" spans="1:6" ht="21" hidden="1" customHeight="1">
      <c r="A30" s="5" t="s">
        <v>44</v>
      </c>
      <c r="B30" s="8">
        <v>823162</v>
      </c>
      <c r="C30" s="8">
        <v>367745</v>
      </c>
      <c r="D30" s="8">
        <v>123726</v>
      </c>
      <c r="E30" s="8">
        <v>66917</v>
      </c>
      <c r="F30" s="6">
        <f t="shared" si="0"/>
        <v>1381550</v>
      </c>
    </row>
    <row r="31" spans="1:6" ht="21" hidden="1" customHeight="1">
      <c r="A31" s="5" t="s">
        <v>45</v>
      </c>
      <c r="B31" s="8">
        <v>748547</v>
      </c>
      <c r="C31" s="8">
        <v>447600</v>
      </c>
      <c r="D31" s="8">
        <v>128370</v>
      </c>
      <c r="E31" s="8">
        <v>71814</v>
      </c>
      <c r="F31" s="6">
        <f t="shared" si="0"/>
        <v>1396331</v>
      </c>
    </row>
    <row r="32" spans="1:6">
      <c r="A32" s="73" t="s">
        <v>109</v>
      </c>
    </row>
    <row r="34" spans="2:6">
      <c r="B34" s="59">
        <f>B29/B3</f>
        <v>3.7145098749946346</v>
      </c>
      <c r="C34" s="59">
        <f t="shared" ref="C34:F34" si="2">C29/C3</f>
        <v>26.893424536628419</v>
      </c>
      <c r="D34" s="59" t="e">
        <f t="shared" si="2"/>
        <v>#DIV/0!</v>
      </c>
      <c r="E34" s="59">
        <f t="shared" si="2"/>
        <v>8.6608683926645096</v>
      </c>
      <c r="F34" s="59">
        <f t="shared" si="2"/>
        <v>5.768860297464486</v>
      </c>
    </row>
  </sheetData>
  <printOptions horizontalCentered="1"/>
  <pageMargins left="0.7" right="0.7" top="0.65" bottom="0.75" header="0.3" footer="0.39"/>
  <pageSetup paperSize="9" orientation="portrait" r:id="rId1"/>
  <headerFooter>
    <oddFooter>&amp;LStatistics of School Education 2008-09&amp;CS-&amp;P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6"/>
  <sheetViews>
    <sheetView showZeros="0" view="pageBreakPreview" zoomScaleSheetLayoutView="100" workbookViewId="0">
      <pane xSplit="1" ySplit="4" topLeftCell="B19" activePane="bottomRight" state="frozen"/>
      <selection activeCell="B12" sqref="B12"/>
      <selection pane="topRight" activeCell="B12" sqref="B12"/>
      <selection pane="bottomLeft" activeCell="B12" sqref="B12"/>
      <selection pane="bottomRight" activeCell="G31" sqref="G31"/>
    </sheetView>
  </sheetViews>
  <sheetFormatPr defaultColWidth="8.85546875" defaultRowHeight="15.75"/>
  <cols>
    <col min="1" max="1" width="12.42578125" style="13" customWidth="1"/>
    <col min="2" max="2" width="6.5703125" style="13" customWidth="1"/>
    <col min="3" max="3" width="8.42578125" style="13" customWidth="1"/>
    <col min="4" max="5" width="6.5703125" style="13" customWidth="1"/>
    <col min="6" max="6" width="8.5703125" style="13" customWidth="1"/>
    <col min="7" max="7" width="6.5703125" style="13" customWidth="1"/>
    <col min="8" max="8" width="6.85546875" style="13" customWidth="1"/>
    <col min="9" max="9" width="8.42578125" style="13" customWidth="1"/>
    <col min="10" max="10" width="7.140625" style="13" customWidth="1"/>
    <col min="11" max="11" width="6.85546875" style="13" customWidth="1"/>
    <col min="12" max="12" width="8.28515625" style="13" customWidth="1"/>
    <col min="13" max="13" width="8" style="13" customWidth="1"/>
    <col min="14" max="175" width="8.85546875" style="13"/>
    <col min="176" max="176" width="6.140625" style="13" customWidth="1"/>
    <col min="177" max="177" width="20.28515625" style="13" customWidth="1"/>
    <col min="178" max="178" width="12.42578125" style="13" customWidth="1"/>
    <col min="179" max="179" width="13" style="13" customWidth="1"/>
    <col min="180" max="180" width="12.5703125" style="13" customWidth="1"/>
    <col min="181" max="194" width="11.7109375" style="13" customWidth="1"/>
    <col min="195" max="195" width="12.28515625" style="13" customWidth="1"/>
    <col min="196" max="196" width="11.7109375" style="13" customWidth="1"/>
    <col min="197" max="197" width="12.85546875" style="13" customWidth="1"/>
    <col min="198" max="198" width="11.7109375" style="13" customWidth="1"/>
    <col min="199" max="199" width="12.7109375" style="13" customWidth="1"/>
    <col min="200" max="200" width="11.7109375" style="13" customWidth="1"/>
    <col min="201" max="201" width="13" style="13" customWidth="1"/>
    <col min="202" max="213" width="11.7109375" style="13" customWidth="1"/>
    <col min="214" max="214" width="12.5703125" style="13" customWidth="1"/>
    <col min="215" max="215" width="11.7109375" style="13" customWidth="1"/>
    <col min="216" max="216" width="13" style="13" customWidth="1"/>
    <col min="217" max="222" width="11.7109375" style="13" customWidth="1"/>
    <col min="223" max="223" width="13.7109375" style="13" customWidth="1"/>
    <col min="224" max="224" width="13.140625" style="13" customWidth="1"/>
    <col min="225" max="228" width="13" style="13" customWidth="1"/>
    <col min="229" max="235" width="11.7109375" style="13" customWidth="1"/>
    <col min="236" max="236" width="10.85546875" style="13" customWidth="1"/>
    <col min="237" max="237" width="11.7109375" style="13" customWidth="1"/>
    <col min="238" max="240" width="22.7109375" style="13" customWidth="1"/>
    <col min="241" max="243" width="20.7109375" style="13" customWidth="1"/>
    <col min="244" max="431" width="8.85546875" style="13"/>
    <col min="432" max="432" width="6.140625" style="13" customWidth="1"/>
    <col min="433" max="433" width="20.28515625" style="13" customWidth="1"/>
    <col min="434" max="434" width="12.42578125" style="13" customWidth="1"/>
    <col min="435" max="435" width="13" style="13" customWidth="1"/>
    <col min="436" max="436" width="12.5703125" style="13" customWidth="1"/>
    <col min="437" max="450" width="11.7109375" style="13" customWidth="1"/>
    <col min="451" max="451" width="12.28515625" style="13" customWidth="1"/>
    <col min="452" max="452" width="11.7109375" style="13" customWidth="1"/>
    <col min="453" max="453" width="12.85546875" style="13" customWidth="1"/>
    <col min="454" max="454" width="11.7109375" style="13" customWidth="1"/>
    <col min="455" max="455" width="12.7109375" style="13" customWidth="1"/>
    <col min="456" max="456" width="11.7109375" style="13" customWidth="1"/>
    <col min="457" max="457" width="13" style="13" customWidth="1"/>
    <col min="458" max="469" width="11.7109375" style="13" customWidth="1"/>
    <col min="470" max="470" width="12.5703125" style="13" customWidth="1"/>
    <col min="471" max="471" width="11.7109375" style="13" customWidth="1"/>
    <col min="472" max="472" width="13" style="13" customWidth="1"/>
    <col min="473" max="478" width="11.7109375" style="13" customWidth="1"/>
    <col min="479" max="479" width="13.7109375" style="13" customWidth="1"/>
    <col min="480" max="480" width="13.140625" style="13" customWidth="1"/>
    <col min="481" max="484" width="13" style="13" customWidth="1"/>
    <col min="485" max="491" width="11.7109375" style="13" customWidth="1"/>
    <col min="492" max="492" width="10.85546875" style="13" customWidth="1"/>
    <col min="493" max="493" width="11.7109375" style="13" customWidth="1"/>
    <col min="494" max="494" width="22.7109375" style="13" customWidth="1"/>
    <col min="495" max="16384" width="8.85546875" style="13"/>
  </cols>
  <sheetData>
    <row r="1" spans="1:13" s="19" customFormat="1" ht="24.75" customHeight="1">
      <c r="A1" s="17"/>
      <c r="B1" s="18" t="s">
        <v>96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20" customFormat="1" ht="15.75" customHeight="1">
      <c r="B2" s="30"/>
      <c r="H2" s="21"/>
      <c r="M2" s="31" t="s">
        <v>66</v>
      </c>
    </row>
    <row r="3" spans="1:13" s="22" customFormat="1" ht="19.5" customHeight="1">
      <c r="A3" s="78" t="s">
        <v>29</v>
      </c>
      <c r="B3" s="77" t="s">
        <v>0</v>
      </c>
      <c r="C3" s="80"/>
      <c r="D3" s="80"/>
      <c r="E3" s="77" t="s">
        <v>1</v>
      </c>
      <c r="F3" s="80"/>
      <c r="G3" s="80"/>
      <c r="H3" s="77" t="s">
        <v>41</v>
      </c>
      <c r="I3" s="80"/>
      <c r="J3" s="80"/>
      <c r="K3" s="77" t="s">
        <v>97</v>
      </c>
      <c r="L3" s="77"/>
      <c r="M3" s="77"/>
    </row>
    <row r="4" spans="1:13" s="22" customFormat="1" ht="19.5" customHeight="1">
      <c r="A4" s="79"/>
      <c r="B4" s="23" t="s">
        <v>39</v>
      </c>
      <c r="C4" s="23" t="s">
        <v>40</v>
      </c>
      <c r="D4" s="23" t="s">
        <v>36</v>
      </c>
      <c r="E4" s="23" t="s">
        <v>39</v>
      </c>
      <c r="F4" s="23" t="s">
        <v>40</v>
      </c>
      <c r="G4" s="23" t="s">
        <v>36</v>
      </c>
      <c r="H4" s="23" t="s">
        <v>39</v>
      </c>
      <c r="I4" s="23" t="s">
        <v>40</v>
      </c>
      <c r="J4" s="23" t="s">
        <v>36</v>
      </c>
      <c r="K4" s="23" t="s">
        <v>39</v>
      </c>
      <c r="L4" s="23" t="s">
        <v>40</v>
      </c>
      <c r="M4" s="23" t="s">
        <v>36</v>
      </c>
    </row>
    <row r="5" spans="1:13" s="24" customFormat="1" ht="18.75" customHeight="1">
      <c r="A5" s="5" t="s">
        <v>2</v>
      </c>
      <c r="B5" s="39">
        <v>456</v>
      </c>
      <c r="C5" s="39">
        <v>82</v>
      </c>
      <c r="D5" s="39">
        <f t="shared" ref="D5:D33" si="0">B5+C5</f>
        <v>538</v>
      </c>
      <c r="E5" s="39">
        <v>73</v>
      </c>
      <c r="F5" s="39">
        <v>13</v>
      </c>
      <c r="G5" s="39">
        <f t="shared" ref="G5:G33" si="1">E5+F5</f>
        <v>86</v>
      </c>
      <c r="H5" s="39"/>
      <c r="I5" s="39"/>
      <c r="J5" s="39">
        <f t="shared" ref="J5:J33" si="2">H5+I5</f>
        <v>0</v>
      </c>
      <c r="K5" s="39">
        <v>107</v>
      </c>
      <c r="L5" s="39">
        <v>20</v>
      </c>
      <c r="M5" s="39">
        <f t="shared" ref="M5:M33" si="3">K5+L5</f>
        <v>127</v>
      </c>
    </row>
    <row r="6" spans="1:13" s="24" customFormat="1" ht="18.75" customHeight="1">
      <c r="A6" s="5" t="s">
        <v>3</v>
      </c>
      <c r="B6" s="39">
        <v>574</v>
      </c>
      <c r="C6" s="39">
        <v>117</v>
      </c>
      <c r="D6" s="39">
        <f t="shared" si="0"/>
        <v>691</v>
      </c>
      <c r="E6" s="39">
        <v>132</v>
      </c>
      <c r="F6" s="39">
        <v>19</v>
      </c>
      <c r="G6" s="39">
        <f t="shared" si="1"/>
        <v>151</v>
      </c>
      <c r="H6" s="39"/>
      <c r="I6" s="39"/>
      <c r="J6" s="39">
        <f t="shared" si="2"/>
        <v>0</v>
      </c>
      <c r="K6" s="39">
        <v>155</v>
      </c>
      <c r="L6" s="39">
        <v>35</v>
      </c>
      <c r="M6" s="39">
        <f t="shared" si="3"/>
        <v>190</v>
      </c>
    </row>
    <row r="7" spans="1:13" s="24" customFormat="1" ht="18.75" customHeight="1">
      <c r="A7" s="5" t="s">
        <v>4</v>
      </c>
      <c r="B7" s="39">
        <v>615</v>
      </c>
      <c r="C7" s="39">
        <v>127</v>
      </c>
      <c r="D7" s="39">
        <f t="shared" si="0"/>
        <v>742</v>
      </c>
      <c r="E7" s="39">
        <v>262</v>
      </c>
      <c r="F7" s="39">
        <v>83</v>
      </c>
      <c r="G7" s="39">
        <f t="shared" si="1"/>
        <v>345</v>
      </c>
      <c r="H7" s="39"/>
      <c r="I7" s="39"/>
      <c r="J7" s="39">
        <f t="shared" si="2"/>
        <v>0</v>
      </c>
      <c r="K7" s="39">
        <v>234</v>
      </c>
      <c r="L7" s="39">
        <v>62</v>
      </c>
      <c r="M7" s="39">
        <f t="shared" si="3"/>
        <v>296</v>
      </c>
    </row>
    <row r="8" spans="1:13" s="24" customFormat="1" ht="18.75" customHeight="1">
      <c r="A8" s="5" t="s">
        <v>5</v>
      </c>
      <c r="B8" s="39">
        <v>764</v>
      </c>
      <c r="C8" s="39">
        <v>180</v>
      </c>
      <c r="D8" s="39">
        <f t="shared" si="0"/>
        <v>944</v>
      </c>
      <c r="E8" s="39">
        <v>389</v>
      </c>
      <c r="F8" s="39">
        <v>139</v>
      </c>
      <c r="G8" s="39">
        <f t="shared" si="1"/>
        <v>528</v>
      </c>
      <c r="H8" s="39"/>
      <c r="I8" s="39"/>
      <c r="J8" s="39">
        <f t="shared" si="2"/>
        <v>0</v>
      </c>
      <c r="K8" s="39">
        <v>368</v>
      </c>
      <c r="L8" s="39">
        <v>111</v>
      </c>
      <c r="M8" s="39">
        <f t="shared" si="3"/>
        <v>479</v>
      </c>
    </row>
    <row r="9" spans="1:13" s="24" customFormat="1" ht="18.75" customHeight="1">
      <c r="A9" s="5" t="s">
        <v>6</v>
      </c>
      <c r="B9" s="39">
        <v>835</v>
      </c>
      <c r="C9" s="39">
        <v>225</v>
      </c>
      <c r="D9" s="39">
        <f t="shared" si="0"/>
        <v>1060</v>
      </c>
      <c r="E9" s="39">
        <v>463</v>
      </c>
      <c r="F9" s="39">
        <v>175</v>
      </c>
      <c r="G9" s="39">
        <f t="shared" si="1"/>
        <v>638</v>
      </c>
      <c r="H9" s="39"/>
      <c r="I9" s="39"/>
      <c r="J9" s="39">
        <f t="shared" si="2"/>
        <v>0</v>
      </c>
      <c r="K9" s="39">
        <v>474</v>
      </c>
      <c r="L9" s="39">
        <v>155</v>
      </c>
      <c r="M9" s="39">
        <f t="shared" si="3"/>
        <v>629</v>
      </c>
    </row>
    <row r="10" spans="1:13" s="24" customFormat="1" ht="18.75" customHeight="1">
      <c r="A10" s="5" t="s">
        <v>7</v>
      </c>
      <c r="B10" s="39">
        <v>955</v>
      </c>
      <c r="C10" s="38">
        <v>283</v>
      </c>
      <c r="D10" s="39">
        <f t="shared" si="0"/>
        <v>1238</v>
      </c>
      <c r="E10" s="38">
        <v>554</v>
      </c>
      <c r="F10" s="38">
        <v>224</v>
      </c>
      <c r="G10" s="39">
        <f t="shared" si="1"/>
        <v>778</v>
      </c>
      <c r="H10" s="38"/>
      <c r="I10" s="38"/>
      <c r="J10" s="39">
        <f t="shared" si="2"/>
        <v>0</v>
      </c>
      <c r="K10" s="38">
        <v>559</v>
      </c>
      <c r="L10" s="38">
        <v>200</v>
      </c>
      <c r="M10" s="39">
        <f t="shared" si="3"/>
        <v>759</v>
      </c>
    </row>
    <row r="11" spans="1:13" s="24" customFormat="1" ht="18.75" customHeight="1">
      <c r="A11" s="5" t="s">
        <v>8</v>
      </c>
      <c r="B11" s="39">
        <v>1021</v>
      </c>
      <c r="C11" s="39">
        <v>342</v>
      </c>
      <c r="D11" s="39">
        <f t="shared" si="0"/>
        <v>1363</v>
      </c>
      <c r="E11" s="39">
        <v>598</v>
      </c>
      <c r="F11" s="39">
        <v>253</v>
      </c>
      <c r="G11" s="39">
        <f t="shared" si="1"/>
        <v>851</v>
      </c>
      <c r="H11" s="39"/>
      <c r="I11" s="39"/>
      <c r="J11" s="39">
        <f t="shared" si="2"/>
        <v>0</v>
      </c>
      <c r="K11" s="39">
        <v>669</v>
      </c>
      <c r="L11" s="39">
        <v>257</v>
      </c>
      <c r="M11" s="39">
        <f t="shared" si="3"/>
        <v>926</v>
      </c>
    </row>
    <row r="12" spans="1:13" s="24" customFormat="1" ht="18.75" customHeight="1">
      <c r="A12" s="5" t="s">
        <v>9</v>
      </c>
      <c r="B12" s="39">
        <v>1094</v>
      </c>
      <c r="C12" s="39">
        <v>402</v>
      </c>
      <c r="D12" s="39">
        <f t="shared" si="0"/>
        <v>1496</v>
      </c>
      <c r="E12" s="39">
        <v>663</v>
      </c>
      <c r="F12" s="39">
        <v>305</v>
      </c>
      <c r="G12" s="39">
        <f t="shared" si="1"/>
        <v>968</v>
      </c>
      <c r="H12" s="39"/>
      <c r="I12" s="39"/>
      <c r="J12" s="39">
        <f t="shared" si="2"/>
        <v>0</v>
      </c>
      <c r="K12" s="39">
        <v>793</v>
      </c>
      <c r="L12" s="39">
        <v>339</v>
      </c>
      <c r="M12" s="39">
        <f t="shared" si="3"/>
        <v>1132</v>
      </c>
    </row>
    <row r="13" spans="1:13" s="24" customFormat="1" ht="18.75" customHeight="1">
      <c r="A13" s="5" t="s">
        <v>10</v>
      </c>
      <c r="B13" s="39">
        <v>1143</v>
      </c>
      <c r="C13" s="39">
        <v>473</v>
      </c>
      <c r="D13" s="39">
        <f t="shared" si="0"/>
        <v>1616</v>
      </c>
      <c r="E13" s="39">
        <v>717</v>
      </c>
      <c r="F13" s="39">
        <v>356</v>
      </c>
      <c r="G13" s="39">
        <f t="shared" si="1"/>
        <v>1073</v>
      </c>
      <c r="H13" s="39"/>
      <c r="I13" s="39"/>
      <c r="J13" s="39">
        <f t="shared" si="2"/>
        <v>0</v>
      </c>
      <c r="K13" s="39">
        <v>917</v>
      </c>
      <c r="L13" s="39">
        <v>417</v>
      </c>
      <c r="M13" s="39">
        <f t="shared" si="3"/>
        <v>1334</v>
      </c>
    </row>
    <row r="14" spans="1:13" s="24" customFormat="1" ht="18.75" customHeight="1">
      <c r="A14" s="5" t="s">
        <v>11</v>
      </c>
      <c r="B14" s="39">
        <v>1152</v>
      </c>
      <c r="C14" s="39">
        <v>492</v>
      </c>
      <c r="D14" s="39">
        <f t="shared" si="0"/>
        <v>1644</v>
      </c>
      <c r="E14" s="39">
        <v>714</v>
      </c>
      <c r="F14" s="39">
        <v>365</v>
      </c>
      <c r="G14" s="39">
        <f t="shared" si="1"/>
        <v>1079</v>
      </c>
      <c r="H14" s="39">
        <v>542.71299999999997</v>
      </c>
      <c r="I14" s="39">
        <v>276.78300000000002</v>
      </c>
      <c r="J14" s="39">
        <f t="shared" si="2"/>
        <v>819.49599999999998</v>
      </c>
      <c r="K14" s="39">
        <v>337.3</v>
      </c>
      <c r="L14" s="39">
        <v>153.00299999999999</v>
      </c>
      <c r="M14" s="39">
        <f t="shared" si="3"/>
        <v>490.303</v>
      </c>
    </row>
    <row r="15" spans="1:13" s="24" customFormat="1" ht="18.75" customHeight="1">
      <c r="A15" s="5" t="s">
        <v>12</v>
      </c>
      <c r="B15" s="39">
        <v>1137</v>
      </c>
      <c r="C15" s="38">
        <v>514</v>
      </c>
      <c r="D15" s="39">
        <f t="shared" si="0"/>
        <v>1651</v>
      </c>
      <c r="E15" s="39">
        <v>709</v>
      </c>
      <c r="F15" s="38">
        <v>376</v>
      </c>
      <c r="G15" s="39">
        <f t="shared" si="1"/>
        <v>1085</v>
      </c>
      <c r="H15" s="39">
        <v>552.59199999999998</v>
      </c>
      <c r="I15" s="38">
        <v>285.279</v>
      </c>
      <c r="J15" s="39">
        <f t="shared" si="2"/>
        <v>837.87099999999998</v>
      </c>
      <c r="K15" s="39">
        <v>354.59199999999998</v>
      </c>
      <c r="L15" s="38">
        <v>160.48500000000001</v>
      </c>
      <c r="M15" s="39">
        <f t="shared" si="3"/>
        <v>515.077</v>
      </c>
    </row>
    <row r="16" spans="1:13" s="24" customFormat="1" ht="18.75" customHeight="1">
      <c r="A16" s="5" t="s">
        <v>13</v>
      </c>
      <c r="B16" s="39">
        <v>1110</v>
      </c>
      <c r="C16" s="39">
        <v>513</v>
      </c>
      <c r="D16" s="39">
        <f t="shared" si="0"/>
        <v>1623</v>
      </c>
      <c r="E16" s="39">
        <v>723</v>
      </c>
      <c r="F16" s="39">
        <v>406</v>
      </c>
      <c r="G16" s="39">
        <f t="shared" si="1"/>
        <v>1129</v>
      </c>
      <c r="H16" s="39">
        <v>552.98500000000001</v>
      </c>
      <c r="I16" s="39">
        <v>292.22300000000001</v>
      </c>
      <c r="J16" s="39">
        <f t="shared" si="2"/>
        <v>845.20800000000008</v>
      </c>
      <c r="K16" s="39">
        <v>384.56</v>
      </c>
      <c r="L16" s="39">
        <v>175.012</v>
      </c>
      <c r="M16" s="39">
        <f t="shared" si="3"/>
        <v>559.572</v>
      </c>
    </row>
    <row r="17" spans="1:13" s="24" customFormat="1" ht="18.75" customHeight="1">
      <c r="A17" s="5" t="s">
        <v>14</v>
      </c>
      <c r="B17" s="39">
        <v>1157</v>
      </c>
      <c r="C17" s="39">
        <v>531</v>
      </c>
      <c r="D17" s="39">
        <f t="shared" si="0"/>
        <v>1688</v>
      </c>
      <c r="E17" s="39">
        <v>746</v>
      </c>
      <c r="F17" s="39">
        <v>410</v>
      </c>
      <c r="G17" s="39">
        <f t="shared" si="1"/>
        <v>1156</v>
      </c>
      <c r="H17" s="39">
        <v>577.24099999999999</v>
      </c>
      <c r="I17" s="39">
        <v>308.541</v>
      </c>
      <c r="J17" s="39">
        <f t="shared" si="2"/>
        <v>885.78199999999993</v>
      </c>
      <c r="K17" s="39">
        <v>378.64299999999997</v>
      </c>
      <c r="L17" s="39">
        <v>181.27099999999999</v>
      </c>
      <c r="M17" s="39">
        <f t="shared" si="3"/>
        <v>559.91399999999999</v>
      </c>
    </row>
    <row r="18" spans="1:13" s="24" customFormat="1" ht="18.75" customHeight="1">
      <c r="A18" s="5" t="s">
        <v>15</v>
      </c>
      <c r="B18" s="39">
        <v>1176</v>
      </c>
      <c r="C18" s="39">
        <v>558</v>
      </c>
      <c r="D18" s="39">
        <f t="shared" si="0"/>
        <v>1734</v>
      </c>
      <c r="E18" s="39">
        <v>758</v>
      </c>
      <c r="F18" s="39">
        <v>424</v>
      </c>
      <c r="G18" s="39">
        <f t="shared" si="1"/>
        <v>1182</v>
      </c>
      <c r="H18" s="39">
        <v>590.61699999999996</v>
      </c>
      <c r="I18" s="39">
        <v>321.40499999999997</v>
      </c>
      <c r="J18" s="39">
        <f t="shared" si="2"/>
        <v>912.02199999999993</v>
      </c>
      <c r="K18" s="39">
        <v>391.827</v>
      </c>
      <c r="L18" s="39">
        <v>189.40199999999999</v>
      </c>
      <c r="M18" s="39">
        <f t="shared" si="3"/>
        <v>581.22900000000004</v>
      </c>
    </row>
    <row r="19" spans="1:13" s="24" customFormat="1" ht="18.75" customHeight="1">
      <c r="A19" s="5" t="s">
        <v>16</v>
      </c>
      <c r="B19" s="55">
        <v>1190</v>
      </c>
      <c r="C19" s="55">
        <v>566</v>
      </c>
      <c r="D19" s="39">
        <f t="shared" si="0"/>
        <v>1756</v>
      </c>
      <c r="E19" s="55">
        <v>769</v>
      </c>
      <c r="F19" s="55">
        <v>431</v>
      </c>
      <c r="G19" s="39">
        <f t="shared" si="1"/>
        <v>1200</v>
      </c>
      <c r="H19" s="55">
        <v>595.34699999999998</v>
      </c>
      <c r="I19" s="55">
        <v>331.13299999999998</v>
      </c>
      <c r="J19" s="39">
        <f t="shared" si="2"/>
        <v>926.48</v>
      </c>
      <c r="K19" s="55">
        <v>408.024</v>
      </c>
      <c r="L19" s="55">
        <v>207.85599999999999</v>
      </c>
      <c r="M19" s="39">
        <f t="shared" si="3"/>
        <v>615.88</v>
      </c>
    </row>
    <row r="20" spans="1:13" s="24" customFormat="1" ht="18.75" customHeight="1">
      <c r="A20" s="5" t="s">
        <v>17</v>
      </c>
      <c r="B20" s="39">
        <v>1226</v>
      </c>
      <c r="C20" s="39">
        <v>597</v>
      </c>
      <c r="D20" s="39">
        <f t="shared" si="0"/>
        <v>1823</v>
      </c>
      <c r="E20" s="39">
        <v>793</v>
      </c>
      <c r="F20" s="39">
        <v>444</v>
      </c>
      <c r="G20" s="39">
        <f t="shared" si="1"/>
        <v>1237</v>
      </c>
      <c r="H20" s="39">
        <v>557.91899999999998</v>
      </c>
      <c r="I20" s="39">
        <v>311.50099999999998</v>
      </c>
      <c r="J20" s="39">
        <f t="shared" si="2"/>
        <v>869.42</v>
      </c>
      <c r="K20" s="39">
        <v>427.05700000000002</v>
      </c>
      <c r="L20" s="39">
        <v>224.709</v>
      </c>
      <c r="M20" s="39">
        <f t="shared" si="3"/>
        <v>651.76600000000008</v>
      </c>
    </row>
    <row r="21" spans="1:13" s="24" customFormat="1" ht="18.75" customHeight="1">
      <c r="A21" s="5" t="s">
        <v>18</v>
      </c>
      <c r="B21" s="39">
        <v>1233</v>
      </c>
      <c r="C21" s="39">
        <v>605</v>
      </c>
      <c r="D21" s="39">
        <f t="shared" si="0"/>
        <v>1838</v>
      </c>
      <c r="E21" s="39">
        <v>821</v>
      </c>
      <c r="F21" s="39">
        <v>468</v>
      </c>
      <c r="G21" s="39">
        <f t="shared" si="1"/>
        <v>1289</v>
      </c>
      <c r="H21" s="39">
        <v>682.49099999999999</v>
      </c>
      <c r="I21" s="39">
        <v>334.423</v>
      </c>
      <c r="J21" s="39">
        <f t="shared" si="2"/>
        <v>1016.914</v>
      </c>
      <c r="K21" s="39">
        <v>485.96899999999999</v>
      </c>
      <c r="L21" s="39">
        <v>244.995</v>
      </c>
      <c r="M21" s="39">
        <f t="shared" si="3"/>
        <v>730.96399999999994</v>
      </c>
    </row>
    <row r="22" spans="1:13" s="24" customFormat="1" ht="18.75" customHeight="1">
      <c r="A22" s="5" t="s">
        <v>19</v>
      </c>
      <c r="B22" s="38">
        <v>1245</v>
      </c>
      <c r="C22" s="38">
        <v>643</v>
      </c>
      <c r="D22" s="39">
        <f t="shared" si="0"/>
        <v>1888</v>
      </c>
      <c r="E22" s="38">
        <v>852</v>
      </c>
      <c r="F22" s="38">
        <v>475</v>
      </c>
      <c r="G22" s="39">
        <f t="shared" si="1"/>
        <v>1327</v>
      </c>
      <c r="H22" s="38">
        <v>632.78499999999997</v>
      </c>
      <c r="I22" s="38">
        <v>337.85500000000002</v>
      </c>
      <c r="J22" s="39">
        <f t="shared" si="2"/>
        <v>970.64</v>
      </c>
      <c r="K22" s="38">
        <v>509.45299999999997</v>
      </c>
      <c r="L22" s="38">
        <v>240.33699999999999</v>
      </c>
      <c r="M22" s="39">
        <f t="shared" si="3"/>
        <v>749.79</v>
      </c>
    </row>
    <row r="23" spans="1:13" s="24" customFormat="1" ht="18.75" customHeight="1">
      <c r="A23" s="5" t="s">
        <v>20</v>
      </c>
      <c r="B23" s="39">
        <v>1221</v>
      </c>
      <c r="C23" s="39">
        <v>675</v>
      </c>
      <c r="D23" s="39">
        <f t="shared" si="0"/>
        <v>1896</v>
      </c>
      <c r="E23" s="39">
        <v>820</v>
      </c>
      <c r="F23" s="39">
        <v>506</v>
      </c>
      <c r="G23" s="39">
        <f t="shared" si="1"/>
        <v>1326</v>
      </c>
      <c r="H23" s="39">
        <v>653.55999999999995</v>
      </c>
      <c r="I23" s="39">
        <v>352.28500000000003</v>
      </c>
      <c r="J23" s="39">
        <f t="shared" si="2"/>
        <v>1005.845</v>
      </c>
      <c r="K23" s="39">
        <v>530.678</v>
      </c>
      <c r="L23" s="39">
        <v>225.12</v>
      </c>
      <c r="M23" s="39">
        <f t="shared" si="3"/>
        <v>755.798</v>
      </c>
    </row>
    <row r="24" spans="1:13" s="24" customFormat="1" ht="18.75" customHeight="1">
      <c r="A24" s="5" t="s">
        <v>21</v>
      </c>
      <c r="B24" s="39">
        <v>1213</v>
      </c>
      <c r="C24" s="39">
        <v>715</v>
      </c>
      <c r="D24" s="39">
        <f t="shared" si="0"/>
        <v>1928</v>
      </c>
      <c r="E24" s="39">
        <v>921</v>
      </c>
      <c r="F24" s="39">
        <v>547</v>
      </c>
      <c r="G24" s="39">
        <f t="shared" si="1"/>
        <v>1468</v>
      </c>
      <c r="H24" s="39">
        <v>635.21799999999996</v>
      </c>
      <c r="I24" s="39">
        <v>383.577</v>
      </c>
      <c r="J24" s="39">
        <f t="shared" si="2"/>
        <v>1018.795</v>
      </c>
      <c r="K24" s="39">
        <v>521.976</v>
      </c>
      <c r="L24" s="39">
        <v>236.72399999999999</v>
      </c>
      <c r="M24" s="39">
        <f t="shared" si="3"/>
        <v>758.7</v>
      </c>
    </row>
    <row r="25" spans="1:13" s="24" customFormat="1" ht="18.75" customHeight="1">
      <c r="A25" s="5" t="s">
        <v>22</v>
      </c>
      <c r="B25" s="39">
        <v>1167</v>
      </c>
      <c r="C25" s="39">
        <v>746</v>
      </c>
      <c r="D25" s="39">
        <f t="shared" si="0"/>
        <v>1913</v>
      </c>
      <c r="E25" s="39">
        <v>936</v>
      </c>
      <c r="F25" s="39">
        <v>645</v>
      </c>
      <c r="G25" s="39">
        <f t="shared" si="1"/>
        <v>1581</v>
      </c>
      <c r="H25" s="39">
        <v>615.90300000000002</v>
      </c>
      <c r="I25" s="39">
        <v>380.15100000000001</v>
      </c>
      <c r="J25" s="39">
        <f t="shared" si="2"/>
        <v>996.05400000000009</v>
      </c>
      <c r="K25" s="39">
        <v>605.49300000000005</v>
      </c>
      <c r="L25" s="39">
        <v>431.96199999999999</v>
      </c>
      <c r="M25" s="39">
        <f t="shared" si="3"/>
        <v>1037.4549999999999</v>
      </c>
    </row>
    <row r="26" spans="1:13" s="24" customFormat="1" ht="18.75" customHeight="1">
      <c r="A26" s="5" t="s">
        <v>23</v>
      </c>
      <c r="B26" s="39">
        <v>1260</v>
      </c>
      <c r="C26" s="39">
        <v>837</v>
      </c>
      <c r="D26" s="39">
        <f t="shared" si="0"/>
        <v>2097</v>
      </c>
      <c r="E26" s="39">
        <v>944</v>
      </c>
      <c r="F26" s="39">
        <v>648</v>
      </c>
      <c r="G26" s="39">
        <f t="shared" si="1"/>
        <v>1592</v>
      </c>
      <c r="H26" s="39">
        <v>663.74800000000005</v>
      </c>
      <c r="I26" s="39">
        <v>407.91199999999998</v>
      </c>
      <c r="J26" s="39">
        <f t="shared" si="2"/>
        <v>1071.6600000000001</v>
      </c>
      <c r="K26" s="39">
        <v>586.28099999999995</v>
      </c>
      <c r="L26" s="39">
        <v>366.53699999999998</v>
      </c>
      <c r="M26" s="39">
        <f t="shared" si="3"/>
        <v>952.81799999999998</v>
      </c>
    </row>
    <row r="27" spans="1:13" s="24" customFormat="1" ht="18.75" customHeight="1">
      <c r="A27" s="5" t="s">
        <v>24</v>
      </c>
      <c r="B27" s="39">
        <v>1319</v>
      </c>
      <c r="C27" s="39">
        <v>842</v>
      </c>
      <c r="D27" s="39">
        <f t="shared" si="0"/>
        <v>2161</v>
      </c>
      <c r="E27" s="39">
        <v>992</v>
      </c>
      <c r="F27" s="39">
        <v>597</v>
      </c>
      <c r="G27" s="39">
        <f t="shared" si="1"/>
        <v>1589</v>
      </c>
      <c r="H27" s="39">
        <v>667.54700000000003</v>
      </c>
      <c r="I27" s="39">
        <v>415.33100000000002</v>
      </c>
      <c r="J27" s="39">
        <f t="shared" si="2"/>
        <v>1082.8780000000002</v>
      </c>
      <c r="K27" s="39">
        <v>614.26900000000001</v>
      </c>
      <c r="L27" s="39">
        <v>385.84300000000002</v>
      </c>
      <c r="M27" s="39">
        <f t="shared" si="3"/>
        <v>1000.1120000000001</v>
      </c>
    </row>
    <row r="28" spans="1:13" s="24" customFormat="1" ht="18.75" customHeight="1">
      <c r="A28" s="5" t="s">
        <v>25</v>
      </c>
      <c r="B28" s="39">
        <v>1326</v>
      </c>
      <c r="C28" s="39">
        <v>858</v>
      </c>
      <c r="D28" s="39">
        <f t="shared" si="0"/>
        <v>2184</v>
      </c>
      <c r="E28" s="39">
        <v>998</v>
      </c>
      <c r="F28" s="39">
        <v>673</v>
      </c>
      <c r="G28" s="39">
        <f t="shared" si="1"/>
        <v>1671</v>
      </c>
      <c r="H28" s="39">
        <v>695.55100000000004</v>
      </c>
      <c r="I28" s="39">
        <v>427.32499999999999</v>
      </c>
      <c r="J28" s="39">
        <f t="shared" si="2"/>
        <v>1122.876</v>
      </c>
      <c r="K28" s="39">
        <v>637.91099999999994</v>
      </c>
      <c r="L28" s="39">
        <v>393.86799999999999</v>
      </c>
      <c r="M28" s="39">
        <f t="shared" si="3"/>
        <v>1031.779</v>
      </c>
    </row>
    <row r="29" spans="1:13" s="24" customFormat="1" ht="18.75" customHeight="1">
      <c r="A29" s="5" t="s">
        <v>26</v>
      </c>
      <c r="B29" s="39">
        <v>1403</v>
      </c>
      <c r="C29" s="39">
        <v>920</v>
      </c>
      <c r="D29" s="39">
        <f t="shared" si="0"/>
        <v>2323</v>
      </c>
      <c r="E29" s="39">
        <v>1039</v>
      </c>
      <c r="F29" s="39">
        <v>678</v>
      </c>
      <c r="G29" s="39">
        <f t="shared" si="1"/>
        <v>1717</v>
      </c>
      <c r="H29" s="39">
        <v>721.18299999999999</v>
      </c>
      <c r="I29" s="39">
        <v>451.84699999999998</v>
      </c>
      <c r="J29" s="39">
        <f t="shared" si="2"/>
        <v>1173.03</v>
      </c>
      <c r="K29" s="39">
        <v>667.20500000000004</v>
      </c>
      <c r="L29" s="39">
        <v>407.72500000000002</v>
      </c>
      <c r="M29" s="39">
        <f t="shared" si="3"/>
        <v>1074.93</v>
      </c>
    </row>
    <row r="30" spans="1:13" s="24" customFormat="1" ht="18.75" customHeight="1">
      <c r="A30" s="5" t="s">
        <v>27</v>
      </c>
      <c r="B30" s="39">
        <v>1288</v>
      </c>
      <c r="C30" s="39">
        <v>1027</v>
      </c>
      <c r="D30" s="39">
        <f t="shared" si="0"/>
        <v>2315</v>
      </c>
      <c r="E30" s="39">
        <v>1063</v>
      </c>
      <c r="F30" s="39">
        <v>717</v>
      </c>
      <c r="G30" s="39">
        <f t="shared" si="1"/>
        <v>1780</v>
      </c>
      <c r="H30" s="39">
        <v>728.22799999999995</v>
      </c>
      <c r="I30" s="39">
        <v>446.83</v>
      </c>
      <c r="J30" s="39">
        <f t="shared" si="2"/>
        <v>1175.058</v>
      </c>
      <c r="K30" s="39">
        <v>603.30600000000004</v>
      </c>
      <c r="L30" s="39">
        <v>348.51100000000002</v>
      </c>
      <c r="M30" s="39">
        <f t="shared" si="3"/>
        <v>951.81700000000001</v>
      </c>
    </row>
    <row r="31" spans="1:13" s="24" customFormat="1" ht="18.75" customHeight="1">
      <c r="A31" s="5" t="s">
        <v>28</v>
      </c>
      <c r="B31" s="38">
        <v>1285</v>
      </c>
      <c r="C31" s="38">
        <v>944</v>
      </c>
      <c r="D31" s="39">
        <f t="shared" si="0"/>
        <v>2229</v>
      </c>
      <c r="E31" s="38">
        <v>1110</v>
      </c>
      <c r="F31" s="38">
        <v>789</v>
      </c>
      <c r="G31" s="39">
        <f t="shared" si="1"/>
        <v>1899</v>
      </c>
      <c r="H31" s="38">
        <v>747</v>
      </c>
      <c r="I31" s="38">
        <v>447</v>
      </c>
      <c r="J31" s="39">
        <f t="shared" si="2"/>
        <v>1194</v>
      </c>
      <c r="K31" s="38">
        <v>639</v>
      </c>
      <c r="L31" s="38">
        <v>385</v>
      </c>
      <c r="M31" s="39">
        <f t="shared" si="3"/>
        <v>1024</v>
      </c>
    </row>
    <row r="32" spans="1:13" s="24" customFormat="1" ht="18.75" hidden="1" customHeight="1">
      <c r="A32" s="5" t="s">
        <v>44</v>
      </c>
      <c r="B32" s="37"/>
      <c r="C32" s="37"/>
      <c r="D32" s="39">
        <f t="shared" si="0"/>
        <v>0</v>
      </c>
      <c r="E32" s="36"/>
      <c r="F32" s="36"/>
      <c r="G32" s="32">
        <f t="shared" si="1"/>
        <v>0</v>
      </c>
      <c r="H32" s="36"/>
      <c r="I32" s="36"/>
      <c r="J32" s="32">
        <f t="shared" si="2"/>
        <v>0</v>
      </c>
      <c r="K32" s="36"/>
      <c r="L32" s="36"/>
      <c r="M32" s="32">
        <f t="shared" si="3"/>
        <v>0</v>
      </c>
    </row>
    <row r="33" spans="1:13" s="24" customFormat="1" ht="18.75" hidden="1" customHeight="1">
      <c r="A33" s="5" t="s">
        <v>45</v>
      </c>
      <c r="B33" s="32"/>
      <c r="C33" s="32"/>
      <c r="D33" s="39">
        <f t="shared" si="0"/>
        <v>0</v>
      </c>
      <c r="E33" s="32"/>
      <c r="F33" s="32"/>
      <c r="G33" s="32">
        <f t="shared" si="1"/>
        <v>0</v>
      </c>
      <c r="H33" s="32"/>
      <c r="I33" s="32"/>
      <c r="J33" s="32">
        <f t="shared" si="2"/>
        <v>0</v>
      </c>
      <c r="K33" s="32"/>
      <c r="L33" s="32"/>
      <c r="M33" s="32">
        <f t="shared" si="3"/>
        <v>0</v>
      </c>
    </row>
    <row r="34" spans="1:13">
      <c r="A34" s="75" t="s">
        <v>109</v>
      </c>
      <c r="B34" s="75"/>
      <c r="C34" s="75"/>
      <c r="D34" s="75"/>
      <c r="E34" s="75"/>
      <c r="F34" s="75"/>
      <c r="G34" s="75"/>
      <c r="H34" s="75"/>
      <c r="I34" s="75"/>
    </row>
    <row r="36" spans="1:13">
      <c r="B36" s="76">
        <f>B31/B5</f>
        <v>2.817982456140351</v>
      </c>
      <c r="C36" s="76">
        <f t="shared" ref="C36:M36" si="4">C31/C5</f>
        <v>11.512195121951219</v>
      </c>
      <c r="D36" s="76">
        <f t="shared" si="4"/>
        <v>4.1431226765799254</v>
      </c>
      <c r="E36" s="76">
        <f t="shared" si="4"/>
        <v>15.205479452054794</v>
      </c>
      <c r="F36" s="76">
        <f t="shared" si="4"/>
        <v>60.692307692307693</v>
      </c>
      <c r="G36" s="76">
        <f t="shared" si="4"/>
        <v>22.081395348837209</v>
      </c>
      <c r="H36" s="76" t="e">
        <f t="shared" si="4"/>
        <v>#DIV/0!</v>
      </c>
      <c r="I36" s="76" t="e">
        <f t="shared" si="4"/>
        <v>#DIV/0!</v>
      </c>
      <c r="J36" s="76" t="e">
        <f t="shared" si="4"/>
        <v>#DIV/0!</v>
      </c>
      <c r="K36" s="76">
        <f t="shared" si="4"/>
        <v>5.97196261682243</v>
      </c>
      <c r="L36" s="76">
        <f t="shared" si="4"/>
        <v>19.25</v>
      </c>
      <c r="M36" s="76">
        <f t="shared" si="4"/>
        <v>8.0629921259842519</v>
      </c>
    </row>
  </sheetData>
  <mergeCells count="5">
    <mergeCell ref="K3:M3"/>
    <mergeCell ref="A3:A4"/>
    <mergeCell ref="B3:D3"/>
    <mergeCell ref="E3:G3"/>
    <mergeCell ref="H3:J3"/>
  </mergeCells>
  <printOptions horizontalCentered="1"/>
  <pageMargins left="0.48" right="0.16" top="0.35" bottom="0.54" header="0.22" footer="0.17"/>
  <pageSetup paperSize="9" scale="90" firstPageNumber="17" orientation="portrait" useFirstPageNumber="1" r:id="rId1"/>
  <headerFooter alignWithMargins="0">
    <oddFooter>&amp;LStatistics of School Education 2008-09&amp;CS-&amp;P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33"/>
  <sheetViews>
    <sheetView showZeros="0" view="pageBreakPreview" zoomScaleSheetLayoutView="100" workbookViewId="0">
      <selection activeCell="D38" sqref="D38"/>
    </sheetView>
  </sheetViews>
  <sheetFormatPr defaultColWidth="8.85546875" defaultRowHeight="15.75"/>
  <cols>
    <col min="1" max="1" width="12.42578125" style="13" customWidth="1"/>
    <col min="2" max="3" width="9.140625" style="13" customWidth="1"/>
    <col min="4" max="4" width="12" style="13" customWidth="1"/>
    <col min="5" max="5" width="11.5703125" style="13" customWidth="1"/>
    <col min="6" max="7" width="9.42578125" style="13" customWidth="1"/>
    <col min="8" max="8" width="11.7109375" style="13" customWidth="1"/>
    <col min="9" max="9" width="12" style="13" customWidth="1"/>
    <col min="10" max="165" width="8.85546875" style="13"/>
    <col min="166" max="166" width="6.140625" style="13" customWidth="1"/>
    <col min="167" max="167" width="20.28515625" style="13" customWidth="1"/>
    <col min="168" max="168" width="12.42578125" style="13" customWidth="1"/>
    <col min="169" max="169" width="13" style="13" customWidth="1"/>
    <col min="170" max="170" width="12.5703125" style="13" customWidth="1"/>
    <col min="171" max="184" width="11.7109375" style="13" customWidth="1"/>
    <col min="185" max="185" width="12.28515625" style="13" customWidth="1"/>
    <col min="186" max="186" width="11.7109375" style="13" customWidth="1"/>
    <col min="187" max="187" width="12.85546875" style="13" customWidth="1"/>
    <col min="188" max="188" width="11.7109375" style="13" customWidth="1"/>
    <col min="189" max="189" width="12.7109375" style="13" customWidth="1"/>
    <col min="190" max="190" width="11.7109375" style="13" customWidth="1"/>
    <col min="191" max="191" width="13" style="13" customWidth="1"/>
    <col min="192" max="203" width="11.7109375" style="13" customWidth="1"/>
    <col min="204" max="204" width="12.5703125" style="13" customWidth="1"/>
    <col min="205" max="205" width="11.7109375" style="13" customWidth="1"/>
    <col min="206" max="206" width="13" style="13" customWidth="1"/>
    <col min="207" max="212" width="11.7109375" style="13" customWidth="1"/>
    <col min="213" max="213" width="13.7109375" style="13" customWidth="1"/>
    <col min="214" max="214" width="13.140625" style="13" customWidth="1"/>
    <col min="215" max="218" width="13" style="13" customWidth="1"/>
    <col min="219" max="225" width="11.7109375" style="13" customWidth="1"/>
    <col min="226" max="226" width="10.85546875" style="13" customWidth="1"/>
    <col min="227" max="227" width="11.7109375" style="13" customWidth="1"/>
    <col min="228" max="230" width="22.7109375" style="13" customWidth="1"/>
    <col min="231" max="233" width="20.7109375" style="13" customWidth="1"/>
    <col min="234" max="421" width="8.85546875" style="13"/>
    <col min="422" max="422" width="6.140625" style="13" customWidth="1"/>
    <col min="423" max="423" width="20.28515625" style="13" customWidth="1"/>
    <col min="424" max="424" width="12.42578125" style="13" customWidth="1"/>
    <col min="425" max="425" width="13" style="13" customWidth="1"/>
    <col min="426" max="426" width="12.5703125" style="13" customWidth="1"/>
    <col min="427" max="440" width="11.7109375" style="13" customWidth="1"/>
    <col min="441" max="441" width="12.28515625" style="13" customWidth="1"/>
    <col min="442" max="442" width="11.7109375" style="13" customWidth="1"/>
    <col min="443" max="443" width="12.85546875" style="13" customWidth="1"/>
    <col min="444" max="444" width="11.7109375" style="13" customWidth="1"/>
    <col min="445" max="445" width="12.7109375" style="13" customWidth="1"/>
    <col min="446" max="446" width="11.7109375" style="13" customWidth="1"/>
    <col min="447" max="447" width="13" style="13" customWidth="1"/>
    <col min="448" max="459" width="11.7109375" style="13" customWidth="1"/>
    <col min="460" max="460" width="12.5703125" style="13" customWidth="1"/>
    <col min="461" max="461" width="11.7109375" style="13" customWidth="1"/>
    <col min="462" max="462" width="13" style="13" customWidth="1"/>
    <col min="463" max="468" width="11.7109375" style="13" customWidth="1"/>
    <col min="469" max="469" width="13.7109375" style="13" customWidth="1"/>
    <col min="470" max="470" width="13.140625" style="13" customWidth="1"/>
    <col min="471" max="474" width="13" style="13" customWidth="1"/>
    <col min="475" max="481" width="11.7109375" style="13" customWidth="1"/>
    <col min="482" max="482" width="10.85546875" style="13" customWidth="1"/>
    <col min="483" max="483" width="11.7109375" style="13" customWidth="1"/>
    <col min="484" max="484" width="22.7109375" style="13" customWidth="1"/>
    <col min="485" max="16384" width="8.85546875" style="13"/>
  </cols>
  <sheetData>
    <row r="1" spans="1:9" s="19" customFormat="1" ht="43.5" customHeight="1">
      <c r="A1" s="86" t="s">
        <v>100</v>
      </c>
      <c r="B1" s="86"/>
      <c r="C1" s="86"/>
      <c r="D1" s="86"/>
      <c r="E1" s="86"/>
      <c r="F1" s="86"/>
      <c r="G1" s="86"/>
      <c r="H1" s="86"/>
      <c r="I1" s="86"/>
    </row>
    <row r="2" spans="1:9" s="22" customFormat="1" ht="33.75" customHeight="1">
      <c r="A2" s="78" t="s">
        <v>29</v>
      </c>
      <c r="B2" s="77" t="s">
        <v>98</v>
      </c>
      <c r="C2" s="80"/>
      <c r="D2" s="80"/>
      <c r="E2" s="80"/>
      <c r="F2" s="77" t="s">
        <v>99</v>
      </c>
      <c r="G2" s="80"/>
      <c r="H2" s="80"/>
      <c r="I2" s="80"/>
    </row>
    <row r="3" spans="1:9" s="22" customFormat="1" ht="31.5" customHeight="1">
      <c r="A3" s="79"/>
      <c r="B3" s="57" t="s">
        <v>0</v>
      </c>
      <c r="C3" s="57" t="s">
        <v>1</v>
      </c>
      <c r="D3" s="57" t="s">
        <v>41</v>
      </c>
      <c r="E3" s="57" t="s">
        <v>97</v>
      </c>
      <c r="F3" s="57" t="s">
        <v>0</v>
      </c>
      <c r="G3" s="57" t="s">
        <v>1</v>
      </c>
      <c r="H3" s="57" t="s">
        <v>41</v>
      </c>
      <c r="I3" s="10" t="s">
        <v>97</v>
      </c>
    </row>
    <row r="4" spans="1:9" s="24" customFormat="1" ht="18.75" customHeight="1">
      <c r="A4" s="5" t="s">
        <v>2</v>
      </c>
      <c r="B4" s="51">
        <v>24</v>
      </c>
      <c r="C4" s="51">
        <v>20</v>
      </c>
      <c r="D4" s="39"/>
      <c r="E4" s="51">
        <v>21</v>
      </c>
      <c r="F4" s="51">
        <f>Teacher!C5/Teacher!B5*100</f>
        <v>17.982456140350877</v>
      </c>
      <c r="G4" s="51">
        <f>Teacher!F5/Teacher!E5*100</f>
        <v>17.80821917808219</v>
      </c>
      <c r="H4" s="51" t="str">
        <f>IF(Teacher!I5=0,"",Teacher!I5/Teacher!H5*100)</f>
        <v/>
      </c>
      <c r="I4" s="51">
        <f>Teacher!L5/Teacher!K5*100</f>
        <v>18.691588785046729</v>
      </c>
    </row>
    <row r="5" spans="1:9" s="24" customFormat="1" ht="18.75" customHeight="1">
      <c r="A5" s="5" t="s">
        <v>3</v>
      </c>
      <c r="B5" s="51"/>
      <c r="C5" s="51"/>
      <c r="D5" s="39"/>
      <c r="E5" s="51">
        <f t="shared" ref="E5:E32" si="0">B5+C5</f>
        <v>0</v>
      </c>
      <c r="F5" s="51">
        <f>Teacher!C6/Teacher!B6*100</f>
        <v>20.383275261324041</v>
      </c>
      <c r="G5" s="51">
        <f>Teacher!F6/Teacher!E6*100</f>
        <v>14.393939393939394</v>
      </c>
      <c r="H5" s="51" t="str">
        <f>IF(Teacher!I6=0,"",Teacher!I6/Teacher!H6*100)</f>
        <v/>
      </c>
      <c r="I5" s="51">
        <f>Teacher!L6/Teacher!K6*100</f>
        <v>22.58064516129032</v>
      </c>
    </row>
    <row r="6" spans="1:9" s="24" customFormat="1" ht="18.75" customHeight="1">
      <c r="A6" s="5" t="s">
        <v>4</v>
      </c>
      <c r="B6" s="51">
        <v>36</v>
      </c>
      <c r="C6" s="51">
        <v>31</v>
      </c>
      <c r="D6" s="39"/>
      <c r="E6" s="51">
        <v>25</v>
      </c>
      <c r="F6" s="51">
        <f>Teacher!C7/Teacher!B7*100</f>
        <v>20.650406504065042</v>
      </c>
      <c r="G6" s="51">
        <f>Teacher!F7/Teacher!E7*100</f>
        <v>31.679389312977097</v>
      </c>
      <c r="H6" s="51" t="str">
        <f>IF(Teacher!I7=0,"",Teacher!I7/Teacher!H7*100)</f>
        <v/>
      </c>
      <c r="I6" s="51">
        <f>Teacher!L7/Teacher!K7*100</f>
        <v>26.495726495726498</v>
      </c>
    </row>
    <row r="7" spans="1:9" s="24" customFormat="1" ht="18.75" customHeight="1">
      <c r="A7" s="5" t="s">
        <v>5</v>
      </c>
      <c r="B7" s="51"/>
      <c r="C7" s="51"/>
      <c r="D7" s="39"/>
      <c r="E7" s="51">
        <f t="shared" si="0"/>
        <v>0</v>
      </c>
      <c r="F7" s="51">
        <f>Teacher!C8/Teacher!B8*100</f>
        <v>23.560209424083769</v>
      </c>
      <c r="G7" s="51">
        <f>Teacher!F8/Teacher!E8*100</f>
        <v>35.732647814910024</v>
      </c>
      <c r="H7" s="51" t="str">
        <f>IF(Teacher!I8=0,"",Teacher!I8/Teacher!H8*100)</f>
        <v/>
      </c>
      <c r="I7" s="51">
        <f>Teacher!L8/Teacher!K8*100</f>
        <v>30.163043478260871</v>
      </c>
    </row>
    <row r="8" spans="1:9" s="24" customFormat="1" ht="18.75" customHeight="1">
      <c r="A8" s="5" t="s">
        <v>6</v>
      </c>
      <c r="B8" s="51">
        <v>39</v>
      </c>
      <c r="C8" s="51">
        <v>32</v>
      </c>
      <c r="D8" s="39"/>
      <c r="E8" s="51">
        <v>25</v>
      </c>
      <c r="F8" s="51">
        <f>Teacher!C9/Teacher!B9*100</f>
        <v>26.946107784431138</v>
      </c>
      <c r="G8" s="51">
        <f>Teacher!F9/Teacher!E9*100</f>
        <v>37.796976241900651</v>
      </c>
      <c r="H8" s="51" t="str">
        <f>IF(Teacher!I9=0,"",Teacher!I9/Teacher!H9*100)</f>
        <v/>
      </c>
      <c r="I8" s="51">
        <f>Teacher!L9/Teacher!K9*100</f>
        <v>32.700421940928273</v>
      </c>
    </row>
    <row r="9" spans="1:9" s="24" customFormat="1" ht="18.75" customHeight="1">
      <c r="A9" s="5" t="s">
        <v>7</v>
      </c>
      <c r="B9" s="51"/>
      <c r="C9" s="56"/>
      <c r="D9" s="38"/>
      <c r="E9" s="51">
        <f t="shared" si="0"/>
        <v>0</v>
      </c>
      <c r="F9" s="51">
        <f>Teacher!C10/Teacher!B10*100</f>
        <v>29.633507853403142</v>
      </c>
      <c r="G9" s="51">
        <f>Teacher!F10/Teacher!E10*100</f>
        <v>40.433212996389891</v>
      </c>
      <c r="H9" s="51" t="str">
        <f>IF(Teacher!I10=0,"",Teacher!I10/Teacher!H10*100)</f>
        <v/>
      </c>
      <c r="I9" s="51">
        <f>Teacher!L10/Teacher!K10*100</f>
        <v>35.778175313059037</v>
      </c>
    </row>
    <row r="10" spans="1:9" s="24" customFormat="1" ht="18.75" customHeight="1">
      <c r="A10" s="5" t="s">
        <v>8</v>
      </c>
      <c r="B10" s="51">
        <v>38</v>
      </c>
      <c r="C10" s="51">
        <v>33</v>
      </c>
      <c r="D10" s="39"/>
      <c r="E10" s="51">
        <v>27</v>
      </c>
      <c r="F10" s="51">
        <f>Teacher!C11/Teacher!B11*100</f>
        <v>33.496571988246814</v>
      </c>
      <c r="G10" s="51">
        <f>Teacher!F11/Teacher!E11*100</f>
        <v>42.307692307692307</v>
      </c>
      <c r="H10" s="51" t="str">
        <f>IF(Teacher!I11=0,"",Teacher!I11/Teacher!H11*100)</f>
        <v/>
      </c>
      <c r="I10" s="51">
        <f>Teacher!L11/Teacher!K11*100</f>
        <v>38.415545590433481</v>
      </c>
    </row>
    <row r="11" spans="1:9" s="24" customFormat="1" ht="18.75" customHeight="1">
      <c r="A11" s="5" t="s">
        <v>9</v>
      </c>
      <c r="B11" s="39"/>
      <c r="C11" s="39"/>
      <c r="D11" s="39"/>
      <c r="E11" s="51">
        <f t="shared" si="0"/>
        <v>0</v>
      </c>
      <c r="F11" s="51">
        <f>Teacher!C12/Teacher!B12*100</f>
        <v>36.74588665447898</v>
      </c>
      <c r="G11" s="51">
        <f>Teacher!F12/Teacher!E12*100</f>
        <v>46.003016591251885</v>
      </c>
      <c r="H11" s="51" t="str">
        <f>IF(Teacher!I12=0,"",Teacher!I12/Teacher!H12*100)</f>
        <v/>
      </c>
      <c r="I11" s="51">
        <f>Teacher!L12/Teacher!K12*100</f>
        <v>42.749054224464061</v>
      </c>
    </row>
    <row r="12" spans="1:9" s="24" customFormat="1" ht="18.75" customHeight="1">
      <c r="A12" s="5" t="s">
        <v>10</v>
      </c>
      <c r="B12" s="51">
        <v>43</v>
      </c>
      <c r="C12" s="51">
        <v>37</v>
      </c>
      <c r="D12" s="51"/>
      <c r="E12" s="51">
        <v>31</v>
      </c>
      <c r="F12" s="51">
        <f>Teacher!C13/Teacher!B13*100</f>
        <v>41.382327209098861</v>
      </c>
      <c r="G12" s="51">
        <f>Teacher!F13/Teacher!E13*100</f>
        <v>49.651324965132495</v>
      </c>
      <c r="H12" s="51" t="str">
        <f>IF(Teacher!I13=0,"",Teacher!I13/Teacher!H13*100)</f>
        <v/>
      </c>
      <c r="I12" s="51">
        <f>Teacher!L13/Teacher!K13*100</f>
        <v>45.474372955288992</v>
      </c>
    </row>
    <row r="13" spans="1:9" s="24" customFormat="1" ht="18.75" customHeight="1">
      <c r="A13" s="5" t="s">
        <v>11</v>
      </c>
      <c r="B13" s="51">
        <v>43</v>
      </c>
      <c r="C13" s="51">
        <v>38</v>
      </c>
      <c r="D13" s="51">
        <v>32</v>
      </c>
      <c r="E13" s="51">
        <v>31</v>
      </c>
      <c r="F13" s="51">
        <f>Teacher!C14/Teacher!B14*100</f>
        <v>42.708333333333329</v>
      </c>
      <c r="G13" s="51">
        <f>Teacher!F14/Teacher!E14*100</f>
        <v>51.120448179271705</v>
      </c>
      <c r="H13" s="51">
        <f>IF(Teacher!I14=0,"",Teacher!I14/Teacher!H14*100)</f>
        <v>50.999883916545215</v>
      </c>
      <c r="I13" s="51">
        <f>Teacher!L14/Teacher!K14*100</f>
        <v>45.361102875778229</v>
      </c>
    </row>
    <row r="14" spans="1:9" s="24" customFormat="1" ht="18.75" customHeight="1">
      <c r="A14" s="5" t="s">
        <v>12</v>
      </c>
      <c r="B14" s="51">
        <v>45</v>
      </c>
      <c r="C14" s="56">
        <v>43</v>
      </c>
      <c r="D14" s="56">
        <v>29</v>
      </c>
      <c r="E14" s="51">
        <v>31</v>
      </c>
      <c r="F14" s="51">
        <f>Teacher!C15/Teacher!B15*100</f>
        <v>45.206684256816182</v>
      </c>
      <c r="G14" s="51">
        <f>Teacher!F15/Teacher!E15*100</f>
        <v>53.032440056417485</v>
      </c>
      <c r="H14" s="51">
        <f>IF(Teacher!I15=0,"",Teacher!I15/Teacher!H15*100)</f>
        <v>51.625611662854332</v>
      </c>
      <c r="I14" s="51">
        <f>Teacher!L15/Teacher!K15*100</f>
        <v>45.259058297987551</v>
      </c>
    </row>
    <row r="15" spans="1:9" s="24" customFormat="1" ht="18.75" customHeight="1">
      <c r="A15" s="5" t="s">
        <v>13</v>
      </c>
      <c r="B15" s="51">
        <v>50</v>
      </c>
      <c r="C15" s="51">
        <v>38</v>
      </c>
      <c r="D15" s="51">
        <v>30</v>
      </c>
      <c r="E15" s="51">
        <v>31</v>
      </c>
      <c r="F15" s="51">
        <f>Teacher!C16/Teacher!B16*100</f>
        <v>46.216216216216218</v>
      </c>
      <c r="G15" s="51">
        <f>Teacher!F16/Teacher!E16*100</f>
        <v>56.15491009681881</v>
      </c>
      <c r="H15" s="51">
        <f>IF(Teacher!I16=0,"",Teacher!I16/Teacher!H16*100)</f>
        <v>52.844652205756034</v>
      </c>
      <c r="I15" s="51">
        <f>Teacher!L16/Teacher!K16*100</f>
        <v>45.509673392968587</v>
      </c>
    </row>
    <row r="16" spans="1:9" s="24" customFormat="1" ht="18.75" customHeight="1">
      <c r="A16" s="5" t="s">
        <v>14</v>
      </c>
      <c r="B16" s="51">
        <v>48</v>
      </c>
      <c r="C16" s="51">
        <v>39</v>
      </c>
      <c r="D16" s="51">
        <v>32</v>
      </c>
      <c r="E16" s="51">
        <v>35</v>
      </c>
      <c r="F16" s="51">
        <f>Teacher!C17/Teacher!B17*100</f>
        <v>45.894554883318925</v>
      </c>
      <c r="G16" s="51">
        <f>Teacher!F17/Teacher!E17*100</f>
        <v>54.959785522788209</v>
      </c>
      <c r="H16" s="51">
        <f>IF(Teacher!I17=0,"",Teacher!I17/Teacher!H17*100)</f>
        <v>53.45098494389692</v>
      </c>
      <c r="I16" s="51">
        <f>Teacher!L17/Teacher!K17*100</f>
        <v>47.873854791980833</v>
      </c>
    </row>
    <row r="17" spans="1:9" s="24" customFormat="1" ht="18.75" customHeight="1">
      <c r="A17" s="5" t="s">
        <v>15</v>
      </c>
      <c r="B17" s="51">
        <v>47</v>
      </c>
      <c r="C17" s="51">
        <v>38</v>
      </c>
      <c r="D17" s="51">
        <v>29</v>
      </c>
      <c r="E17" s="51">
        <v>35</v>
      </c>
      <c r="F17" s="51">
        <f>Teacher!C18/Teacher!B18*100</f>
        <v>47.448979591836739</v>
      </c>
      <c r="G17" s="51">
        <f>Teacher!F18/Teacher!E18*100</f>
        <v>55.936675461741423</v>
      </c>
      <c r="H17" s="51">
        <f>IF(Teacher!I18=0,"",Teacher!I18/Teacher!H18*100)</f>
        <v>54.418514875122113</v>
      </c>
      <c r="I17" s="51">
        <f>Teacher!L18/Teacher!K18*100</f>
        <v>48.338169651402275</v>
      </c>
    </row>
    <row r="18" spans="1:9" s="24" customFormat="1" ht="18.75" customHeight="1">
      <c r="A18" s="5" t="s">
        <v>16</v>
      </c>
      <c r="B18" s="51">
        <v>45</v>
      </c>
      <c r="C18" s="51">
        <v>38</v>
      </c>
      <c r="D18" s="51">
        <v>32</v>
      </c>
      <c r="E18" s="51">
        <v>35</v>
      </c>
      <c r="F18" s="51">
        <f>Teacher!C19/Teacher!B19*100</f>
        <v>47.563025210084028</v>
      </c>
      <c r="G18" s="51">
        <f>Teacher!F19/Teacher!E19*100</f>
        <v>56.046814044213264</v>
      </c>
      <c r="H18" s="51">
        <f>IF(Teacher!I19=0,"",Teacher!I19/Teacher!H19*100)</f>
        <v>55.620167734111369</v>
      </c>
      <c r="I18" s="51">
        <f>Teacher!L19/Teacher!K19*100</f>
        <v>50.94210144501303</v>
      </c>
    </row>
    <row r="19" spans="1:9" s="24" customFormat="1" ht="18.75" customHeight="1">
      <c r="A19" s="5" t="s">
        <v>17</v>
      </c>
      <c r="B19" s="51">
        <v>42</v>
      </c>
      <c r="C19" s="51">
        <v>37</v>
      </c>
      <c r="D19" s="51">
        <v>29</v>
      </c>
      <c r="E19" s="51">
        <v>35</v>
      </c>
      <c r="F19" s="51">
        <f>Teacher!C20/Teacher!B20*100</f>
        <v>48.694942903752036</v>
      </c>
      <c r="G19" s="51">
        <f>Teacher!F20/Teacher!E20*100</f>
        <v>55.989911727616651</v>
      </c>
      <c r="H19" s="51">
        <f>IF(Teacher!I20=0,"",Teacher!I20/Teacher!H20*100)</f>
        <v>55.832656711816583</v>
      </c>
      <c r="I19" s="51">
        <f>Teacher!L20/Teacher!K20*100</f>
        <v>52.618034594913553</v>
      </c>
    </row>
    <row r="20" spans="1:9" s="24" customFormat="1" ht="18.75" customHeight="1">
      <c r="A20" s="5" t="s">
        <v>18</v>
      </c>
      <c r="B20" s="51">
        <v>42</v>
      </c>
      <c r="C20" s="51">
        <v>37</v>
      </c>
      <c r="D20" s="51">
        <v>28</v>
      </c>
      <c r="E20" s="51">
        <v>34</v>
      </c>
      <c r="F20" s="51">
        <f>Teacher!C21/Teacher!B21*100</f>
        <v>49.067315490673153</v>
      </c>
      <c r="G20" s="51">
        <f>Teacher!F21/Teacher!E21*100</f>
        <v>57.003654080389765</v>
      </c>
      <c r="H20" s="51">
        <f>IF(Teacher!I21=0,"",Teacher!I21/Teacher!H21*100)</f>
        <v>49.000353118209617</v>
      </c>
      <c r="I20" s="51">
        <f>Teacher!L21/Teacher!K21*100</f>
        <v>50.413709516450645</v>
      </c>
    </row>
    <row r="21" spans="1:9" s="24" customFormat="1" ht="18.75" customHeight="1">
      <c r="A21" s="5" t="s">
        <v>19</v>
      </c>
      <c r="B21" s="56">
        <v>43</v>
      </c>
      <c r="C21" s="56">
        <v>38</v>
      </c>
      <c r="D21" s="56">
        <v>30</v>
      </c>
      <c r="E21" s="51">
        <v>34</v>
      </c>
      <c r="F21" s="51">
        <f>Teacher!C22/Teacher!B22*100</f>
        <v>51.646586345381529</v>
      </c>
      <c r="G21" s="51">
        <f>Teacher!F22/Teacher!E22*100</f>
        <v>55.751173708920184</v>
      </c>
      <c r="H21" s="51">
        <f>IF(Teacher!I22=0,"",Teacher!I22/Teacher!H22*100)</f>
        <v>53.391752332940889</v>
      </c>
      <c r="I21" s="51">
        <f>Teacher!L22/Teacher!K22*100</f>
        <v>47.175499997055667</v>
      </c>
    </row>
    <row r="22" spans="1:9" s="24" customFormat="1" ht="18.75" customHeight="1">
      <c r="A22" s="5" t="s">
        <v>20</v>
      </c>
      <c r="B22" s="51">
        <v>43</v>
      </c>
      <c r="C22" s="51">
        <v>38</v>
      </c>
      <c r="D22" s="51">
        <v>31</v>
      </c>
      <c r="E22" s="51">
        <v>35</v>
      </c>
      <c r="F22" s="51">
        <f>Teacher!C23/Teacher!B23*100</f>
        <v>55.282555282555279</v>
      </c>
      <c r="G22" s="51">
        <f>Teacher!F23/Teacher!E23*100</f>
        <v>61.707317073170728</v>
      </c>
      <c r="H22" s="51">
        <f>IF(Teacher!I23=0,"",Teacher!I23/Teacher!H23*100)</f>
        <v>53.90247261154294</v>
      </c>
      <c r="I22" s="51">
        <f>Teacher!L23/Teacher!K23*100</f>
        <v>42.421204572264159</v>
      </c>
    </row>
    <row r="23" spans="1:9" s="24" customFormat="1" ht="18.75" customHeight="1">
      <c r="A23" s="5" t="s">
        <v>21</v>
      </c>
      <c r="B23" s="51">
        <v>43</v>
      </c>
      <c r="C23" s="51">
        <v>34</v>
      </c>
      <c r="D23" s="51">
        <v>33</v>
      </c>
      <c r="E23" s="51">
        <v>36</v>
      </c>
      <c r="F23" s="51">
        <f>Teacher!C24/Teacher!B24*100</f>
        <v>58.94476504534213</v>
      </c>
      <c r="G23" s="51">
        <f>Teacher!F24/Teacher!E24*100</f>
        <v>59.391965255157444</v>
      </c>
      <c r="H23" s="51">
        <f>IF(Teacher!I24=0,"",Teacher!I24/Teacher!H24*100)</f>
        <v>60.385096140222728</v>
      </c>
      <c r="I23" s="51">
        <f>Teacher!L24/Teacher!K24*100</f>
        <v>45.351510414271914</v>
      </c>
    </row>
    <row r="24" spans="1:9" s="24" customFormat="1" ht="18.75" customHeight="1">
      <c r="A24" s="5" t="s">
        <v>22</v>
      </c>
      <c r="B24" s="51">
        <v>42</v>
      </c>
      <c r="C24" s="51">
        <v>34</v>
      </c>
      <c r="D24" s="51">
        <v>30</v>
      </c>
      <c r="E24" s="51">
        <v>35</v>
      </c>
      <c r="F24" s="51">
        <f>Teacher!C25/Teacher!B25*100</f>
        <v>63.924592973436155</v>
      </c>
      <c r="G24" s="51">
        <f>Teacher!F25/Teacher!E25*100</f>
        <v>68.910256410256409</v>
      </c>
      <c r="H24" s="51">
        <f>IF(Teacher!I25=0,"",Teacher!I25/Teacher!H25*100)</f>
        <v>61.722543972021569</v>
      </c>
      <c r="I24" s="51">
        <f>Teacher!L25/Teacher!K25*100</f>
        <v>71.340543986470522</v>
      </c>
    </row>
    <row r="25" spans="1:9" s="24" customFormat="1" ht="18.75" customHeight="1">
      <c r="A25" s="5" t="s">
        <v>23</v>
      </c>
      <c r="B25" s="51">
        <v>45</v>
      </c>
      <c r="C25" s="51">
        <v>35</v>
      </c>
      <c r="D25" s="51">
        <v>31</v>
      </c>
      <c r="E25" s="51">
        <v>35</v>
      </c>
      <c r="F25" s="51">
        <f>Teacher!C26/Teacher!B26*100</f>
        <v>66.428571428571431</v>
      </c>
      <c r="G25" s="51">
        <f>Teacher!F26/Teacher!E26*100</f>
        <v>68.644067796610159</v>
      </c>
      <c r="H25" s="51">
        <f>IF(Teacher!I26=0,"",Teacher!I26/Teacher!H26*100)</f>
        <v>61.455853727619512</v>
      </c>
      <c r="I25" s="51">
        <f>Teacher!L26/Teacher!K26*100</f>
        <v>62.518996863278872</v>
      </c>
    </row>
    <row r="26" spans="1:9" s="24" customFormat="1" ht="18.75" customHeight="1">
      <c r="A26" s="5" t="s">
        <v>24</v>
      </c>
      <c r="B26" s="51">
        <v>46</v>
      </c>
      <c r="C26" s="51">
        <v>35</v>
      </c>
      <c r="D26" s="51">
        <v>32</v>
      </c>
      <c r="E26" s="51">
        <v>33</v>
      </c>
      <c r="F26" s="51">
        <f>Teacher!C27/Teacher!B27*100</f>
        <v>63.83623957543594</v>
      </c>
      <c r="G26" s="51">
        <f>Teacher!F27/Teacher!E27*100</f>
        <v>60.181451612903224</v>
      </c>
      <c r="H26" s="51">
        <f>IF(Teacher!I27=0,"",Teacher!I27/Teacher!H27*100)</f>
        <v>62.217491802075365</v>
      </c>
      <c r="I26" s="51">
        <f>Teacher!L27/Teacher!K27*100</f>
        <v>62.813360270500382</v>
      </c>
    </row>
    <row r="27" spans="1:9" s="24" customFormat="1" ht="18.75" customHeight="1">
      <c r="A27" s="5" t="s">
        <v>25</v>
      </c>
      <c r="B27" s="51">
        <v>46</v>
      </c>
      <c r="C27" s="51">
        <v>34</v>
      </c>
      <c r="D27" s="51">
        <v>32</v>
      </c>
      <c r="E27" s="51">
        <v>34</v>
      </c>
      <c r="F27" s="51">
        <f>Teacher!C28/Teacher!B28*100</f>
        <v>64.705882352941174</v>
      </c>
      <c r="G27" s="51">
        <f>Teacher!F28/Teacher!E28*100</f>
        <v>67.434869739478955</v>
      </c>
      <c r="H27" s="51">
        <f>IF(Teacher!I28=0,"",Teacher!I28/Teacher!H28*100)</f>
        <v>61.436903979722544</v>
      </c>
      <c r="I27" s="51">
        <f>Teacher!L28/Teacher!K28*100</f>
        <v>61.743409347071932</v>
      </c>
    </row>
    <row r="28" spans="1:9" s="24" customFormat="1" ht="18.75" customHeight="1">
      <c r="A28" s="5" t="s">
        <v>26</v>
      </c>
      <c r="B28" s="51">
        <v>44</v>
      </c>
      <c r="C28" s="51">
        <v>34</v>
      </c>
      <c r="D28" s="51">
        <v>31</v>
      </c>
      <c r="E28" s="51">
        <v>34</v>
      </c>
      <c r="F28" s="51">
        <f>Teacher!C29/Teacher!B29*100</f>
        <v>65.573770491803273</v>
      </c>
      <c r="G28" s="51">
        <f>Teacher!F29/Teacher!E29*100</f>
        <v>65.255052935514925</v>
      </c>
      <c r="H28" s="51">
        <f>IF(Teacher!I29=0,"",Teacher!I29/Teacher!H29*100)</f>
        <v>62.653584457758981</v>
      </c>
      <c r="I28" s="51">
        <f>Teacher!L29/Teacher!K29*100</f>
        <v>61.10940415614391</v>
      </c>
    </row>
    <row r="29" spans="1:9" s="24" customFormat="1" ht="18.75" customHeight="1">
      <c r="A29" s="5" t="s">
        <v>27</v>
      </c>
      <c r="B29" s="51">
        <v>47</v>
      </c>
      <c r="C29" s="51">
        <v>35</v>
      </c>
      <c r="D29" s="51">
        <v>33</v>
      </c>
      <c r="E29" s="51">
        <v>37</v>
      </c>
      <c r="F29" s="51">
        <f>Teacher!C30/Teacher!B30*100</f>
        <v>79.736024844720504</v>
      </c>
      <c r="G29" s="51">
        <f>Teacher!F30/Teacher!E30*100</f>
        <v>67.450611476952034</v>
      </c>
      <c r="H29" s="51">
        <f>IF(Teacher!I30=0,"",Teacher!I30/Teacher!H30*100)</f>
        <v>61.358530570096178</v>
      </c>
      <c r="I29" s="51">
        <f>Teacher!L30/Teacher!K30*100</f>
        <v>57.766871206319848</v>
      </c>
    </row>
    <row r="30" spans="1:9" s="24" customFormat="1" ht="18.75" customHeight="1">
      <c r="A30" s="5" t="s">
        <v>28</v>
      </c>
      <c r="B30" s="56">
        <v>45</v>
      </c>
      <c r="C30" s="56">
        <v>34</v>
      </c>
      <c r="D30" s="56">
        <v>32</v>
      </c>
      <c r="E30" s="51">
        <v>38</v>
      </c>
      <c r="F30" s="51">
        <f>Teacher!C31/Teacher!B31*100</f>
        <v>73.463035019455262</v>
      </c>
      <c r="G30" s="51">
        <f>Teacher!F31/Teacher!E31*100</f>
        <v>71.081081081081081</v>
      </c>
      <c r="H30" s="51">
        <f>IF(Teacher!I31=0,"",Teacher!I31/Teacher!H31*100)</f>
        <v>59.839357429718874</v>
      </c>
      <c r="I30" s="51">
        <f>Teacher!L31/Teacher!K31*100</f>
        <v>60.250391236306733</v>
      </c>
    </row>
    <row r="31" spans="1:9" s="24" customFormat="1" ht="18.75" hidden="1" customHeight="1">
      <c r="A31" s="5" t="s">
        <v>44</v>
      </c>
      <c r="B31" s="37"/>
      <c r="C31" s="37"/>
      <c r="D31" s="37"/>
      <c r="E31" s="39">
        <f t="shared" si="0"/>
        <v>0</v>
      </c>
      <c r="F31" s="51" t="e">
        <f>Teacher!C32/Teacher!B32*100</f>
        <v>#DIV/0!</v>
      </c>
      <c r="G31" s="51" t="e">
        <f>Teacher!F32/Teacher!E32*100</f>
        <v>#DIV/0!</v>
      </c>
      <c r="H31" s="51" t="str">
        <f>IF(Teacher!I32=0,"",Teacher!I32/Teacher!H32*100)</f>
        <v/>
      </c>
      <c r="I31" s="51" t="e">
        <f>Teacher!L32/Teacher!K32*100</f>
        <v>#DIV/0!</v>
      </c>
    </row>
    <row r="32" spans="1:9" s="24" customFormat="1" ht="18.75" hidden="1" customHeight="1">
      <c r="A32" s="5" t="s">
        <v>45</v>
      </c>
      <c r="B32" s="32"/>
      <c r="C32" s="32"/>
      <c r="D32" s="32"/>
      <c r="E32" s="39">
        <f t="shared" si="0"/>
        <v>0</v>
      </c>
      <c r="F32" s="51" t="e">
        <f>Teacher!C33/Teacher!B33*100</f>
        <v>#DIV/0!</v>
      </c>
      <c r="G32" s="51" t="e">
        <f>Teacher!F33/Teacher!E33*100</f>
        <v>#DIV/0!</v>
      </c>
      <c r="H32" s="51" t="str">
        <f>IF(Teacher!I33=0,"",Teacher!I33/Teacher!H33*100)</f>
        <v/>
      </c>
      <c r="I32" s="51" t="e">
        <f>Teacher!L33/Teacher!K33*100</f>
        <v>#DIV/0!</v>
      </c>
    </row>
    <row r="33" spans="1:9">
      <c r="A33" s="75" t="s">
        <v>109</v>
      </c>
      <c r="B33" s="72"/>
      <c r="C33" s="72"/>
      <c r="D33" s="72"/>
      <c r="E33" s="72"/>
      <c r="F33" s="72"/>
      <c r="G33" s="72"/>
      <c r="H33" s="72"/>
      <c r="I33" s="72"/>
    </row>
  </sheetData>
  <mergeCells count="4">
    <mergeCell ref="A2:A3"/>
    <mergeCell ref="B2:E2"/>
    <mergeCell ref="F2:I2"/>
    <mergeCell ref="A1:I1"/>
  </mergeCells>
  <printOptions horizontalCentered="1"/>
  <pageMargins left="0.48" right="0.16" top="0.35" bottom="0.54" header="0.22" footer="0.17"/>
  <pageSetup paperSize="9" scale="95" firstPageNumber="18" orientation="portrait" useFirstPageNumber="1" r:id="rId1"/>
  <headerFooter alignWithMargins="0">
    <oddFooter>&amp;LStatistics of School Education 2008-09&amp;CS-&amp;P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22"/>
  <sheetViews>
    <sheetView showZeros="0" view="pageBreakPreview" zoomScaleSheetLayoutView="100" workbookViewId="0">
      <pane xSplit="1" ySplit="3" topLeftCell="C4" activePane="bottomRight" state="frozen"/>
      <selection pane="topRight" activeCell="C1" sqref="C1"/>
      <selection pane="bottomLeft" activeCell="A6" sqref="A6"/>
      <selection pane="bottomRight" activeCell="B22" sqref="B22"/>
    </sheetView>
  </sheetViews>
  <sheetFormatPr defaultRowHeight="15.75"/>
  <cols>
    <col min="1" max="1" width="12.28515625" style="13" customWidth="1"/>
    <col min="2" max="2" width="8.28515625" style="13" customWidth="1"/>
    <col min="3" max="3" width="6.85546875" style="13" customWidth="1"/>
    <col min="4" max="4" width="8.28515625" style="13" customWidth="1"/>
    <col min="5" max="5" width="8.140625" style="13" customWidth="1"/>
    <col min="6" max="6" width="9.5703125" style="13" customWidth="1"/>
    <col min="7" max="7" width="8.28515625" style="13" customWidth="1"/>
    <col min="8" max="8" width="7.28515625" style="13" customWidth="1"/>
    <col min="9" max="10" width="8.28515625" style="13" customWidth="1"/>
    <col min="11" max="11" width="9.28515625" style="13" customWidth="1"/>
    <col min="12" max="12" width="8.28515625" style="13" customWidth="1"/>
    <col min="13" max="13" width="7.28515625" style="13" customWidth="1"/>
    <col min="14" max="14" width="7.7109375" style="13" customWidth="1"/>
    <col min="15" max="15" width="8.140625" style="13" customWidth="1"/>
    <col min="16" max="16" width="9.7109375" style="13" customWidth="1"/>
    <col min="17" max="17" width="8.28515625" style="13" customWidth="1"/>
    <col min="18" max="18" width="7.28515625" style="13" customWidth="1"/>
    <col min="19" max="19" width="7.85546875" style="13" customWidth="1"/>
    <col min="20" max="20" width="8.5703125" style="13" customWidth="1"/>
    <col min="21" max="21" width="9.5703125" style="13" customWidth="1"/>
    <col min="22" max="16384" width="9.140625" style="13"/>
  </cols>
  <sheetData>
    <row r="1" spans="1:21" s="62" customFormat="1" ht="30.75" customHeight="1">
      <c r="A1" s="60"/>
      <c r="B1" s="61" t="s">
        <v>102</v>
      </c>
      <c r="C1" s="61"/>
      <c r="D1" s="61"/>
      <c r="E1" s="61"/>
      <c r="F1" s="61"/>
      <c r="G1" s="61"/>
      <c r="H1" s="61"/>
      <c r="I1" s="61"/>
      <c r="J1" s="61"/>
      <c r="K1" s="61"/>
      <c r="L1" s="61" t="s">
        <v>103</v>
      </c>
      <c r="M1" s="61"/>
      <c r="N1" s="61"/>
      <c r="O1" s="61"/>
      <c r="P1" s="61"/>
      <c r="Q1" s="61"/>
      <c r="R1" s="61"/>
      <c r="S1" s="61"/>
      <c r="T1" s="61"/>
      <c r="U1" s="61"/>
    </row>
    <row r="2" spans="1:21" s="9" customFormat="1" ht="29.25" customHeight="1">
      <c r="A2" s="77" t="s">
        <v>29</v>
      </c>
      <c r="B2" s="77" t="s">
        <v>51</v>
      </c>
      <c r="C2" s="77"/>
      <c r="D2" s="77"/>
      <c r="E2" s="77"/>
      <c r="F2" s="77"/>
      <c r="G2" s="77" t="s">
        <v>52</v>
      </c>
      <c r="H2" s="77"/>
      <c r="I2" s="77"/>
      <c r="J2" s="77"/>
      <c r="K2" s="77"/>
      <c r="L2" s="77" t="s">
        <v>49</v>
      </c>
      <c r="M2" s="77"/>
      <c r="N2" s="77"/>
      <c r="O2" s="77"/>
      <c r="P2" s="77"/>
      <c r="Q2" s="77" t="s">
        <v>48</v>
      </c>
      <c r="R2" s="77" t="s">
        <v>49</v>
      </c>
      <c r="S2" s="77"/>
      <c r="T2" s="77"/>
      <c r="U2" s="77"/>
    </row>
    <row r="3" spans="1:21" s="16" customFormat="1" ht="47.25" customHeight="1">
      <c r="A3" s="77"/>
      <c r="B3" s="10" t="s">
        <v>53</v>
      </c>
      <c r="C3" s="10" t="s">
        <v>55</v>
      </c>
      <c r="D3" s="10" t="s">
        <v>56</v>
      </c>
      <c r="E3" s="10" t="s">
        <v>30</v>
      </c>
      <c r="F3" s="10" t="s">
        <v>54</v>
      </c>
      <c r="G3" s="10" t="s">
        <v>53</v>
      </c>
      <c r="H3" s="10" t="s">
        <v>55</v>
      </c>
      <c r="I3" s="10" t="s">
        <v>56</v>
      </c>
      <c r="J3" s="10" t="s">
        <v>30</v>
      </c>
      <c r="K3" s="10" t="s">
        <v>54</v>
      </c>
      <c r="L3" s="10" t="s">
        <v>53</v>
      </c>
      <c r="M3" s="10" t="s">
        <v>55</v>
      </c>
      <c r="N3" s="10" t="s">
        <v>56</v>
      </c>
      <c r="O3" s="10" t="s">
        <v>30</v>
      </c>
      <c r="P3" s="10" t="s">
        <v>54</v>
      </c>
      <c r="Q3" s="10" t="s">
        <v>53</v>
      </c>
      <c r="R3" s="10" t="s">
        <v>55</v>
      </c>
      <c r="S3" s="10" t="s">
        <v>56</v>
      </c>
      <c r="T3" s="10" t="s">
        <v>30</v>
      </c>
      <c r="U3" s="10" t="s">
        <v>54</v>
      </c>
    </row>
    <row r="4" spans="1:21" ht="22.5" customHeight="1">
      <c r="A4" s="14" t="s">
        <v>31</v>
      </c>
      <c r="B4" s="12">
        <v>26.54</v>
      </c>
      <c r="C4" s="12">
        <v>10.85</v>
      </c>
      <c r="D4" s="12">
        <f>B4+C4</f>
        <v>37.39</v>
      </c>
      <c r="E4" s="12">
        <v>57.02</v>
      </c>
      <c r="F4" s="12">
        <v>5.59</v>
      </c>
      <c r="G4" s="12"/>
      <c r="H4" s="12"/>
      <c r="I4" s="12">
        <f>G4+H4</f>
        <v>0</v>
      </c>
      <c r="J4" s="12"/>
      <c r="K4" s="12"/>
      <c r="L4" s="12">
        <v>50.71</v>
      </c>
      <c r="M4" s="12">
        <v>26.86</v>
      </c>
      <c r="N4" s="12">
        <f>L4+M4</f>
        <v>77.569999999999993</v>
      </c>
      <c r="O4" s="12">
        <v>17.75</v>
      </c>
      <c r="P4" s="12">
        <v>4.67</v>
      </c>
      <c r="Q4" s="12">
        <v>50.88</v>
      </c>
      <c r="R4" s="12">
        <v>42.47</v>
      </c>
      <c r="S4" s="12">
        <f>Q4+R4</f>
        <v>93.35</v>
      </c>
      <c r="T4" s="12">
        <v>5.01</v>
      </c>
      <c r="U4" s="12">
        <v>1.64</v>
      </c>
    </row>
    <row r="5" spans="1:21" ht="22.5" customHeight="1">
      <c r="A5" s="14" t="s">
        <v>32</v>
      </c>
      <c r="B5" s="12">
        <v>30.44</v>
      </c>
      <c r="C5" s="12">
        <v>8.7100000000000009</v>
      </c>
      <c r="D5" s="12">
        <f t="shared" ref="D5:D13" si="0">B5+C5</f>
        <v>39.150000000000006</v>
      </c>
      <c r="E5" s="12">
        <v>57.3</v>
      </c>
      <c r="F5" s="12">
        <v>3.55</v>
      </c>
      <c r="G5" s="12"/>
      <c r="H5" s="12"/>
      <c r="I5" s="12">
        <f t="shared" ref="I5:I19" si="1">G5+H5</f>
        <v>0</v>
      </c>
      <c r="J5" s="12"/>
      <c r="K5" s="12"/>
      <c r="L5" s="12">
        <v>40.31</v>
      </c>
      <c r="M5" s="12">
        <v>38.130000000000003</v>
      </c>
      <c r="N5" s="12">
        <f t="shared" ref="N5:N19" si="2">L5+M5</f>
        <v>78.44</v>
      </c>
      <c r="O5" s="12">
        <v>16.899999999999999</v>
      </c>
      <c r="P5" s="12">
        <v>4.66</v>
      </c>
      <c r="Q5" s="12">
        <v>38.96</v>
      </c>
      <c r="R5" s="12">
        <v>55.03</v>
      </c>
      <c r="S5" s="12">
        <f t="shared" ref="S5:S19" si="3">Q5+R5</f>
        <v>93.990000000000009</v>
      </c>
      <c r="T5" s="12">
        <v>4.42</v>
      </c>
      <c r="U5" s="12">
        <v>1.59</v>
      </c>
    </row>
    <row r="6" spans="1:21" ht="22.5" customHeight="1">
      <c r="A6" s="14" t="s">
        <v>33</v>
      </c>
      <c r="B6" s="12">
        <v>37.49</v>
      </c>
      <c r="C6" s="12">
        <v>7.73</v>
      </c>
      <c r="D6" s="12">
        <f t="shared" si="0"/>
        <v>45.22</v>
      </c>
      <c r="E6" s="12">
        <v>44.79</v>
      </c>
      <c r="F6" s="12">
        <v>9.99</v>
      </c>
      <c r="G6" s="12"/>
      <c r="H6" s="12"/>
      <c r="I6" s="12">
        <f t="shared" si="1"/>
        <v>0</v>
      </c>
      <c r="J6" s="12"/>
      <c r="K6" s="12"/>
      <c r="L6" s="12">
        <v>42.79</v>
      </c>
      <c r="M6" s="12">
        <v>32.33</v>
      </c>
      <c r="N6" s="12">
        <f t="shared" si="2"/>
        <v>75.12</v>
      </c>
      <c r="O6" s="12">
        <v>16.3</v>
      </c>
      <c r="P6" s="12">
        <v>8.58</v>
      </c>
      <c r="Q6" s="12">
        <v>41.37</v>
      </c>
      <c r="R6" s="12">
        <v>51.71</v>
      </c>
      <c r="S6" s="12">
        <f t="shared" si="3"/>
        <v>93.08</v>
      </c>
      <c r="T6" s="12">
        <v>4.34</v>
      </c>
      <c r="U6" s="12">
        <v>2.57</v>
      </c>
    </row>
    <row r="7" spans="1:21" ht="22.5" customHeight="1">
      <c r="A7" s="15" t="s">
        <v>13</v>
      </c>
      <c r="B7" s="40">
        <v>37.76</v>
      </c>
      <c r="C7" s="40">
        <v>9.2899999999999991</v>
      </c>
      <c r="D7" s="40">
        <f t="shared" si="0"/>
        <v>47.05</v>
      </c>
      <c r="E7" s="40">
        <v>37.78</v>
      </c>
      <c r="F7" s="40">
        <v>15.17</v>
      </c>
      <c r="G7" s="40"/>
      <c r="H7" s="40"/>
      <c r="I7" s="40">
        <f t="shared" si="1"/>
        <v>0</v>
      </c>
      <c r="J7" s="40"/>
      <c r="K7" s="40"/>
      <c r="L7" s="12">
        <v>45.94</v>
      </c>
      <c r="M7" s="12">
        <v>33.51</v>
      </c>
      <c r="N7" s="12">
        <f t="shared" si="2"/>
        <v>79.449999999999989</v>
      </c>
      <c r="O7" s="12">
        <v>9.5299999999999994</v>
      </c>
      <c r="P7" s="12">
        <v>11.02</v>
      </c>
      <c r="Q7" s="12">
        <v>44.63</v>
      </c>
      <c r="R7" s="12">
        <v>47.47</v>
      </c>
      <c r="S7" s="12">
        <f t="shared" si="3"/>
        <v>92.1</v>
      </c>
      <c r="T7" s="12">
        <v>3.78</v>
      </c>
      <c r="U7" s="12">
        <v>4.12</v>
      </c>
    </row>
    <row r="8" spans="1:21" ht="22.5" customHeight="1">
      <c r="A8" s="15" t="s">
        <v>16</v>
      </c>
      <c r="B8" s="40">
        <v>38.96</v>
      </c>
      <c r="C8" s="40">
        <v>6.74</v>
      </c>
      <c r="D8" s="40">
        <f t="shared" si="0"/>
        <v>45.7</v>
      </c>
      <c r="E8" s="40">
        <v>36.200000000000003</v>
      </c>
      <c r="F8" s="40">
        <v>18.100000000000001</v>
      </c>
      <c r="G8" s="40"/>
      <c r="H8" s="40"/>
      <c r="I8" s="40">
        <f t="shared" si="1"/>
        <v>0</v>
      </c>
      <c r="J8" s="40"/>
      <c r="K8" s="40"/>
      <c r="L8" s="12">
        <v>46.41</v>
      </c>
      <c r="M8" s="12">
        <v>29.13</v>
      </c>
      <c r="N8" s="12">
        <f t="shared" si="2"/>
        <v>75.539999999999992</v>
      </c>
      <c r="O8" s="12">
        <v>10.25</v>
      </c>
      <c r="P8" s="12">
        <v>14.2</v>
      </c>
      <c r="Q8" s="12">
        <v>47.78</v>
      </c>
      <c r="R8" s="12">
        <v>43.88</v>
      </c>
      <c r="S8" s="12">
        <f t="shared" si="3"/>
        <v>91.66</v>
      </c>
      <c r="T8" s="12">
        <v>3.34</v>
      </c>
      <c r="U8" s="12">
        <v>5</v>
      </c>
    </row>
    <row r="9" spans="1:21" ht="22.5" customHeight="1">
      <c r="A9" s="14" t="s">
        <v>17</v>
      </c>
      <c r="B9" s="40">
        <v>39.200000000000003</v>
      </c>
      <c r="C9" s="40">
        <v>6.55</v>
      </c>
      <c r="D9" s="40">
        <f t="shared" si="0"/>
        <v>45.75</v>
      </c>
      <c r="E9" s="40">
        <v>34.85</v>
      </c>
      <c r="F9" s="40">
        <v>19.399999999999999</v>
      </c>
      <c r="G9" s="40"/>
      <c r="H9" s="40"/>
      <c r="I9" s="40">
        <f t="shared" si="1"/>
        <v>0</v>
      </c>
      <c r="J9" s="40"/>
      <c r="K9" s="40"/>
      <c r="L9" s="12">
        <v>45.91</v>
      </c>
      <c r="M9" s="12">
        <v>28.6</v>
      </c>
      <c r="N9" s="12">
        <f t="shared" si="2"/>
        <v>74.509999999999991</v>
      </c>
      <c r="O9" s="12">
        <v>9.7200000000000006</v>
      </c>
      <c r="P9" s="12">
        <v>15.87</v>
      </c>
      <c r="Q9" s="12">
        <v>48.26</v>
      </c>
      <c r="R9" s="12">
        <v>42.99</v>
      </c>
      <c r="S9" s="12">
        <f t="shared" si="3"/>
        <v>91.25</v>
      </c>
      <c r="T9" s="12">
        <v>3.78</v>
      </c>
      <c r="U9" s="12">
        <v>5.37</v>
      </c>
    </row>
    <row r="10" spans="1:21" ht="22.5" customHeight="1">
      <c r="A10" s="14" t="s">
        <v>18</v>
      </c>
      <c r="B10" s="40">
        <v>38.82</v>
      </c>
      <c r="C10" s="40">
        <v>6.38</v>
      </c>
      <c r="D10" s="40">
        <f t="shared" si="0"/>
        <v>45.2</v>
      </c>
      <c r="E10" s="40">
        <v>34.119999999999997</v>
      </c>
      <c r="F10" s="40">
        <v>20.68</v>
      </c>
      <c r="G10" s="40"/>
      <c r="H10" s="40"/>
      <c r="I10" s="40">
        <f t="shared" si="1"/>
        <v>0</v>
      </c>
      <c r="J10" s="40"/>
      <c r="K10" s="40"/>
      <c r="L10" s="12">
        <v>45.97</v>
      </c>
      <c r="M10" s="12">
        <v>28.07</v>
      </c>
      <c r="N10" s="12">
        <f t="shared" si="2"/>
        <v>74.039999999999992</v>
      </c>
      <c r="O10" s="12">
        <v>9.1999999999999993</v>
      </c>
      <c r="P10" s="12">
        <v>16.760000000000002</v>
      </c>
      <c r="Q10" s="12">
        <v>48.38</v>
      </c>
      <c r="R10" s="12">
        <v>42.87</v>
      </c>
      <c r="S10" s="12">
        <f t="shared" si="3"/>
        <v>91.25</v>
      </c>
      <c r="T10" s="12">
        <v>3.27</v>
      </c>
      <c r="U10" s="12">
        <v>5.48</v>
      </c>
    </row>
    <row r="11" spans="1:21" ht="22.5" customHeight="1">
      <c r="A11" s="14" t="s">
        <v>19</v>
      </c>
      <c r="B11" s="40">
        <v>37.159999999999997</v>
      </c>
      <c r="C11" s="40">
        <v>6.47</v>
      </c>
      <c r="D11" s="40">
        <f t="shared" si="0"/>
        <v>43.629999999999995</v>
      </c>
      <c r="E11" s="40">
        <v>33.979999999999997</v>
      </c>
      <c r="F11" s="40">
        <v>22.4</v>
      </c>
      <c r="G11" s="40"/>
      <c r="H11" s="40"/>
      <c r="I11" s="40">
        <f t="shared" si="1"/>
        <v>0</v>
      </c>
      <c r="J11" s="40"/>
      <c r="K11" s="40"/>
      <c r="L11" s="12">
        <v>45.67</v>
      </c>
      <c r="M11" s="12">
        <v>27.45</v>
      </c>
      <c r="N11" s="12">
        <f t="shared" si="2"/>
        <v>73.12</v>
      </c>
      <c r="O11" s="12">
        <v>9.0500000000000007</v>
      </c>
      <c r="P11" s="12">
        <v>17.829999999999998</v>
      </c>
      <c r="Q11" s="12">
        <v>47.16</v>
      </c>
      <c r="R11" s="12">
        <v>43.97</v>
      </c>
      <c r="S11" s="12">
        <f t="shared" si="3"/>
        <v>91.13</v>
      </c>
      <c r="T11" s="12">
        <v>3.17</v>
      </c>
      <c r="U11" s="12">
        <v>5.7</v>
      </c>
    </row>
    <row r="12" spans="1:21" ht="22.5" customHeight="1">
      <c r="A12" s="14" t="s">
        <v>21</v>
      </c>
      <c r="B12" s="40">
        <v>36.200000000000003</v>
      </c>
      <c r="C12" s="40">
        <v>6.3</v>
      </c>
      <c r="D12" s="40">
        <f t="shared" si="0"/>
        <v>42.5</v>
      </c>
      <c r="E12" s="40">
        <v>34</v>
      </c>
      <c r="F12" s="40">
        <v>23.6</v>
      </c>
      <c r="G12" s="40"/>
      <c r="H12" s="40"/>
      <c r="I12" s="40">
        <f t="shared" si="1"/>
        <v>0</v>
      </c>
      <c r="J12" s="40"/>
      <c r="K12" s="40"/>
      <c r="L12" s="12">
        <v>47.36</v>
      </c>
      <c r="M12" s="12">
        <v>29.05</v>
      </c>
      <c r="N12" s="12">
        <f t="shared" si="2"/>
        <v>76.41</v>
      </c>
      <c r="O12" s="12">
        <v>7.81</v>
      </c>
      <c r="P12" s="12">
        <v>15.77</v>
      </c>
      <c r="Q12" s="12">
        <v>47.45</v>
      </c>
      <c r="R12" s="12">
        <v>43.47</v>
      </c>
      <c r="S12" s="12">
        <f t="shared" si="3"/>
        <v>90.92</v>
      </c>
      <c r="T12" s="12">
        <v>3.07</v>
      </c>
      <c r="U12" s="12">
        <v>6.01</v>
      </c>
    </row>
    <row r="13" spans="1:21" ht="22.5" customHeight="1">
      <c r="A13" s="14" t="s">
        <v>22</v>
      </c>
      <c r="B13" s="40">
        <v>34.31</v>
      </c>
      <c r="C13" s="40">
        <v>8.44</v>
      </c>
      <c r="D13" s="40">
        <f t="shared" si="0"/>
        <v>42.75</v>
      </c>
      <c r="E13" s="40">
        <v>29.3</v>
      </c>
      <c r="F13" s="40">
        <v>27.95</v>
      </c>
      <c r="G13" s="40"/>
      <c r="H13" s="40"/>
      <c r="I13" s="40">
        <f t="shared" si="1"/>
        <v>0</v>
      </c>
      <c r="J13" s="40"/>
      <c r="K13" s="40"/>
      <c r="L13" s="12">
        <v>45.37</v>
      </c>
      <c r="M13" s="12">
        <v>27.19</v>
      </c>
      <c r="N13" s="12">
        <f t="shared" si="2"/>
        <v>72.56</v>
      </c>
      <c r="O13" s="12">
        <v>7.37</v>
      </c>
      <c r="P13" s="12">
        <v>20.07</v>
      </c>
      <c r="Q13" s="12">
        <v>55.77</v>
      </c>
      <c r="R13" s="12">
        <v>32.979999999999997</v>
      </c>
      <c r="S13" s="12">
        <f t="shared" si="3"/>
        <v>88.75</v>
      </c>
      <c r="T13" s="12">
        <v>3.63</v>
      </c>
      <c r="U13" s="12">
        <v>7.63</v>
      </c>
    </row>
    <row r="14" spans="1:21" ht="22.5" customHeight="1">
      <c r="A14" s="14" t="s">
        <v>23</v>
      </c>
      <c r="B14" s="12">
        <v>35</v>
      </c>
      <c r="C14" s="12">
        <v>1.1000000000000001</v>
      </c>
      <c r="D14" s="12">
        <f t="shared" ref="D14:D19" si="4">B14+C14</f>
        <v>36.1</v>
      </c>
      <c r="E14" s="12">
        <v>31.24</v>
      </c>
      <c r="F14" s="12">
        <v>32.659999999999997</v>
      </c>
      <c r="G14" s="40">
        <v>32.54</v>
      </c>
      <c r="H14" s="40">
        <v>8.32</v>
      </c>
      <c r="I14" s="40">
        <f t="shared" si="1"/>
        <v>40.86</v>
      </c>
      <c r="J14" s="40">
        <v>27.45</v>
      </c>
      <c r="K14" s="40">
        <v>31.69</v>
      </c>
      <c r="L14" s="12">
        <v>39.75</v>
      </c>
      <c r="M14" s="12">
        <v>32.56</v>
      </c>
      <c r="N14" s="12">
        <f t="shared" si="2"/>
        <v>72.31</v>
      </c>
      <c r="O14" s="12">
        <v>6.68</v>
      </c>
      <c r="P14" s="12">
        <v>21.01</v>
      </c>
      <c r="Q14" s="12">
        <v>42.6</v>
      </c>
      <c r="R14" s="12">
        <v>48.08</v>
      </c>
      <c r="S14" s="12">
        <f t="shared" si="3"/>
        <v>90.68</v>
      </c>
      <c r="T14" s="12">
        <v>2.85</v>
      </c>
      <c r="U14" s="12">
        <v>6.48</v>
      </c>
    </row>
    <row r="15" spans="1:21" ht="22.5" customHeight="1">
      <c r="A15" s="14" t="s">
        <v>24</v>
      </c>
      <c r="B15" s="12">
        <v>36.08</v>
      </c>
      <c r="C15" s="12">
        <v>1.0900000000000001</v>
      </c>
      <c r="D15" s="12">
        <f t="shared" si="4"/>
        <v>37.17</v>
      </c>
      <c r="E15" s="12">
        <v>31.04</v>
      </c>
      <c r="F15" s="12">
        <v>31.79</v>
      </c>
      <c r="G15" s="40">
        <v>31.66</v>
      </c>
      <c r="H15" s="40">
        <v>11.3</v>
      </c>
      <c r="I15" s="40">
        <f t="shared" si="1"/>
        <v>42.96</v>
      </c>
      <c r="J15" s="40">
        <v>28.52</v>
      </c>
      <c r="K15" s="40">
        <v>28.52</v>
      </c>
      <c r="L15" s="12">
        <v>42.96</v>
      </c>
      <c r="M15" s="12">
        <v>29.24</v>
      </c>
      <c r="N15" s="12">
        <f t="shared" si="2"/>
        <v>72.2</v>
      </c>
      <c r="O15" s="12">
        <v>6.41</v>
      </c>
      <c r="P15" s="12">
        <v>21.39</v>
      </c>
      <c r="Q15" s="12">
        <v>43.33</v>
      </c>
      <c r="R15" s="12">
        <v>46.87</v>
      </c>
      <c r="S15" s="12">
        <f t="shared" si="3"/>
        <v>90.199999999999989</v>
      </c>
      <c r="T15" s="12">
        <v>2.5499999999999998</v>
      </c>
      <c r="U15" s="12">
        <v>7.24</v>
      </c>
    </row>
    <row r="16" spans="1:21" ht="22.5" customHeight="1">
      <c r="A16" s="14" t="s">
        <v>25</v>
      </c>
      <c r="B16" s="12">
        <v>33.36</v>
      </c>
      <c r="C16" s="12">
        <v>1.1200000000000001</v>
      </c>
      <c r="D16" s="12">
        <f t="shared" si="4"/>
        <v>34.479999999999997</v>
      </c>
      <c r="E16" s="12">
        <v>30.77</v>
      </c>
      <c r="F16" s="12">
        <v>34.75</v>
      </c>
      <c r="G16" s="40">
        <v>31.64</v>
      </c>
      <c r="H16" s="40">
        <v>9.2100000000000009</v>
      </c>
      <c r="I16" s="40">
        <f t="shared" si="1"/>
        <v>40.85</v>
      </c>
      <c r="J16" s="40">
        <v>27.91</v>
      </c>
      <c r="K16" s="40">
        <v>31.24</v>
      </c>
      <c r="L16" s="12">
        <v>43.17</v>
      </c>
      <c r="M16" s="12">
        <v>28.8</v>
      </c>
      <c r="N16" s="12">
        <f t="shared" si="2"/>
        <v>71.97</v>
      </c>
      <c r="O16" s="12">
        <v>6.14</v>
      </c>
      <c r="P16" s="12">
        <v>21.88</v>
      </c>
      <c r="Q16" s="12">
        <v>42.6</v>
      </c>
      <c r="R16" s="12">
        <v>46.51</v>
      </c>
      <c r="S16" s="12">
        <f t="shared" si="3"/>
        <v>89.11</v>
      </c>
      <c r="T16" s="12">
        <v>3.09</v>
      </c>
      <c r="U16" s="12">
        <v>7.79</v>
      </c>
    </row>
    <row r="17" spans="1:21" ht="22.5" customHeight="1">
      <c r="A17" s="14" t="s">
        <v>26</v>
      </c>
      <c r="B17" s="12">
        <v>33.159999999999997</v>
      </c>
      <c r="C17" s="12">
        <v>1.1100000000000001</v>
      </c>
      <c r="D17" s="12">
        <f t="shared" si="4"/>
        <v>34.269999999999996</v>
      </c>
      <c r="E17" s="12">
        <v>29.73</v>
      </c>
      <c r="F17" s="12">
        <v>35.99</v>
      </c>
      <c r="G17" s="40">
        <v>30.73</v>
      </c>
      <c r="H17" s="40">
        <v>8.6999999999999993</v>
      </c>
      <c r="I17" s="40">
        <f>G17+H17</f>
        <v>39.43</v>
      </c>
      <c r="J17" s="40">
        <v>27.19</v>
      </c>
      <c r="K17" s="40">
        <v>33.380000000000003</v>
      </c>
      <c r="L17" s="12">
        <v>44.02</v>
      </c>
      <c r="M17" s="12">
        <v>27.05</v>
      </c>
      <c r="N17" s="12">
        <f t="shared" si="2"/>
        <v>71.070000000000007</v>
      </c>
      <c r="O17" s="12">
        <v>6.65</v>
      </c>
      <c r="P17" s="12">
        <v>22.28</v>
      </c>
      <c r="Q17" s="12">
        <v>44.21</v>
      </c>
      <c r="R17" s="12">
        <v>44.96</v>
      </c>
      <c r="S17" s="12">
        <f t="shared" si="3"/>
        <v>89.17</v>
      </c>
      <c r="T17" s="12">
        <v>3.08</v>
      </c>
      <c r="U17" s="12">
        <v>7.75</v>
      </c>
    </row>
    <row r="18" spans="1:21" ht="22.5" customHeight="1">
      <c r="A18" s="14" t="s">
        <v>27</v>
      </c>
      <c r="B18" s="12">
        <v>34.049999999999997</v>
      </c>
      <c r="C18" s="12">
        <v>1.28</v>
      </c>
      <c r="D18" s="12">
        <f t="shared" si="4"/>
        <v>35.33</v>
      </c>
      <c r="E18" s="12">
        <v>30.27</v>
      </c>
      <c r="F18" s="12">
        <v>34.4</v>
      </c>
      <c r="G18" s="40">
        <v>30.23</v>
      </c>
      <c r="H18" s="40">
        <v>9.0299999999999994</v>
      </c>
      <c r="I18" s="40">
        <f t="shared" si="1"/>
        <v>39.26</v>
      </c>
      <c r="J18" s="40">
        <v>26.11</v>
      </c>
      <c r="K18" s="40">
        <v>34.630000000000003</v>
      </c>
      <c r="L18" s="12">
        <v>55.78</v>
      </c>
      <c r="M18" s="12">
        <v>17.82</v>
      </c>
      <c r="N18" s="12">
        <f t="shared" si="2"/>
        <v>73.599999999999994</v>
      </c>
      <c r="O18" s="12">
        <v>9.3000000000000007</v>
      </c>
      <c r="P18" s="12">
        <v>17.100000000000001</v>
      </c>
      <c r="Q18" s="12">
        <v>58.25</v>
      </c>
      <c r="R18" s="12">
        <v>28.48</v>
      </c>
      <c r="S18" s="12">
        <f t="shared" si="3"/>
        <v>86.73</v>
      </c>
      <c r="T18" s="12">
        <v>5.76</v>
      </c>
      <c r="U18" s="12">
        <v>7.51</v>
      </c>
    </row>
    <row r="19" spans="1:21" ht="22.5" customHeight="1">
      <c r="A19" s="14" t="s">
        <v>28</v>
      </c>
      <c r="B19" s="12">
        <v>34.01890111943203</v>
      </c>
      <c r="C19" s="12">
        <v>0.78936306029986458</v>
      </c>
      <c r="D19" s="12">
        <f t="shared" si="4"/>
        <v>34.808264179731893</v>
      </c>
      <c r="E19" s="12">
        <v>29.175294648834637</v>
      </c>
      <c r="F19" s="12">
        <v>36.016441171433463</v>
      </c>
      <c r="G19" s="12">
        <v>31.50531204691967</v>
      </c>
      <c r="H19" s="12">
        <v>8.2961312571161763</v>
      </c>
      <c r="I19" s="12">
        <f t="shared" si="1"/>
        <v>39.801443304035843</v>
      </c>
      <c r="J19" s="12">
        <v>24.478829629508279</v>
      </c>
      <c r="K19" s="12">
        <v>35.719727066455874</v>
      </c>
      <c r="L19" s="12">
        <v>54.3</v>
      </c>
      <c r="M19" s="12">
        <v>19.3</v>
      </c>
      <c r="N19" s="12">
        <f t="shared" si="2"/>
        <v>73.599999999999994</v>
      </c>
      <c r="O19" s="12">
        <v>8.9</v>
      </c>
      <c r="P19" s="12">
        <v>17.399999999999999</v>
      </c>
      <c r="Q19" s="12">
        <v>59.607100439765027</v>
      </c>
      <c r="R19" s="12">
        <v>27</v>
      </c>
      <c r="S19" s="12">
        <f t="shared" si="3"/>
        <v>86.60710043976502</v>
      </c>
      <c r="T19" s="12">
        <v>6.06</v>
      </c>
      <c r="U19" s="12">
        <v>7.31</v>
      </c>
    </row>
    <row r="20" spans="1:21" ht="22.5" hidden="1" customHeight="1">
      <c r="A20" s="14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22.5" hidden="1" customHeight="1">
      <c r="A21" s="14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>
      <c r="A22" s="72"/>
      <c r="B22" s="75" t="s">
        <v>110</v>
      </c>
      <c r="C22" s="72"/>
      <c r="D22" s="72"/>
      <c r="E22" s="72"/>
      <c r="F22" s="72"/>
      <c r="G22" s="72"/>
      <c r="H22" s="72"/>
      <c r="I22" s="72"/>
      <c r="J22" s="72"/>
    </row>
  </sheetData>
  <mergeCells count="5">
    <mergeCell ref="G2:K2"/>
    <mergeCell ref="L2:P2"/>
    <mergeCell ref="Q2:U2"/>
    <mergeCell ref="A2:A3"/>
    <mergeCell ref="B2:F2"/>
  </mergeCells>
  <printOptions horizontalCentered="1"/>
  <pageMargins left="0.56000000000000005" right="0.16" top="0.61" bottom="0.97" header="0.22" footer="0.48"/>
  <pageSetup paperSize="9" scale="99" firstPageNumber="2" orientation="portrait" useFirstPageNumber="1" r:id="rId1"/>
  <headerFooter alignWithMargins="0">
    <oddFooter>&amp;LStatistics of School Education 2008-09&amp;CS-&amp;P</oddFooter>
  </headerFooter>
  <colBreaks count="1" manualBreakCount="1">
    <brk id="1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K66"/>
  <sheetViews>
    <sheetView showZeros="0" view="pageBreakPreview" zoomScaleSheetLayoutView="100" workbookViewId="0">
      <pane xSplit="1" ySplit="4" topLeftCell="N14" activePane="bottomRight" state="frozen"/>
      <selection activeCell="B12" sqref="B12"/>
      <selection pane="topRight" activeCell="B12" sqref="B12"/>
      <selection pane="bottomLeft" activeCell="B12" sqref="B12"/>
      <selection pane="bottomRight" activeCell="AB31" sqref="AB31"/>
    </sheetView>
  </sheetViews>
  <sheetFormatPr defaultColWidth="8.85546875" defaultRowHeight="15.75"/>
  <cols>
    <col min="1" max="1" width="12.42578125" style="13" customWidth="1"/>
    <col min="2" max="6" width="6.5703125" style="13" customWidth="1"/>
    <col min="7" max="10" width="6.7109375" style="13" customWidth="1"/>
    <col min="11" max="12" width="6.5703125" style="13" customWidth="1"/>
    <col min="13" max="13" width="6.7109375" style="13" customWidth="1"/>
    <col min="14" max="19" width="6.5703125" style="13" customWidth="1"/>
    <col min="20" max="20" width="6.7109375" style="13" customWidth="1"/>
    <col min="21" max="21" width="6.85546875" style="13" customWidth="1"/>
    <col min="22" max="23" width="6.7109375" style="13" customWidth="1"/>
    <col min="24" max="31" width="6.5703125" style="13" customWidth="1"/>
    <col min="32" max="32" width="6.7109375" style="13" customWidth="1"/>
    <col min="33" max="34" width="6.85546875" style="13" customWidth="1"/>
    <col min="35" max="35" width="6.5703125" style="13" customWidth="1"/>
    <col min="36" max="36" width="6.85546875" style="13" customWidth="1"/>
    <col min="37" max="37" width="6.7109375" style="13" customWidth="1"/>
    <col min="38" max="16384" width="8.85546875" style="13"/>
  </cols>
  <sheetData>
    <row r="1" spans="1:37" s="19" customFormat="1" ht="24.75" customHeight="1">
      <c r="A1" s="17"/>
      <c r="B1" s="18" t="s">
        <v>58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 t="s">
        <v>83</v>
      </c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 t="s">
        <v>84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s="20" customFormat="1" ht="15.75" customHeight="1">
      <c r="B2" s="30" t="s">
        <v>57</v>
      </c>
      <c r="H2" s="21"/>
      <c r="M2" s="31" t="s">
        <v>59</v>
      </c>
      <c r="N2" s="30" t="s">
        <v>65</v>
      </c>
      <c r="T2" s="21"/>
      <c r="Y2" s="31" t="s">
        <v>59</v>
      </c>
      <c r="Z2" s="30" t="s">
        <v>64</v>
      </c>
      <c r="AF2" s="21"/>
      <c r="AK2" s="31" t="s">
        <v>59</v>
      </c>
    </row>
    <row r="3" spans="1:37" s="22" customFormat="1" ht="19.5" customHeight="1">
      <c r="A3" s="78" t="s">
        <v>29</v>
      </c>
      <c r="B3" s="77" t="s">
        <v>60</v>
      </c>
      <c r="C3" s="80"/>
      <c r="D3" s="80"/>
      <c r="E3" s="77" t="s">
        <v>61</v>
      </c>
      <c r="F3" s="80"/>
      <c r="G3" s="80"/>
      <c r="H3" s="77" t="s">
        <v>62</v>
      </c>
      <c r="I3" s="80"/>
      <c r="J3" s="80"/>
      <c r="K3" s="77" t="s">
        <v>63</v>
      </c>
      <c r="L3" s="77"/>
      <c r="M3" s="77"/>
      <c r="N3" s="77" t="s">
        <v>60</v>
      </c>
      <c r="O3" s="80"/>
      <c r="P3" s="80"/>
      <c r="Q3" s="77" t="s">
        <v>61</v>
      </c>
      <c r="R3" s="80"/>
      <c r="S3" s="80"/>
      <c r="T3" s="77" t="s">
        <v>62</v>
      </c>
      <c r="U3" s="80"/>
      <c r="V3" s="80"/>
      <c r="W3" s="77" t="s">
        <v>63</v>
      </c>
      <c r="X3" s="77"/>
      <c r="Y3" s="77"/>
      <c r="Z3" s="77" t="s">
        <v>60</v>
      </c>
      <c r="AA3" s="80"/>
      <c r="AB3" s="80"/>
      <c r="AC3" s="77" t="s">
        <v>61</v>
      </c>
      <c r="AD3" s="80"/>
      <c r="AE3" s="80"/>
      <c r="AF3" s="77" t="s">
        <v>62</v>
      </c>
      <c r="AG3" s="80"/>
      <c r="AH3" s="80"/>
      <c r="AI3" s="77" t="s">
        <v>63</v>
      </c>
      <c r="AJ3" s="77"/>
      <c r="AK3" s="77"/>
    </row>
    <row r="4" spans="1:37" s="22" customFormat="1" ht="19.5" customHeight="1">
      <c r="A4" s="79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  <c r="Q4" s="23" t="s">
        <v>34</v>
      </c>
      <c r="R4" s="23" t="s">
        <v>35</v>
      </c>
      <c r="S4" s="23" t="s">
        <v>36</v>
      </c>
      <c r="T4" s="23" t="s">
        <v>34</v>
      </c>
      <c r="U4" s="23" t="s">
        <v>35</v>
      </c>
      <c r="V4" s="23" t="s">
        <v>36</v>
      </c>
      <c r="W4" s="23" t="s">
        <v>34</v>
      </c>
      <c r="X4" s="23" t="s">
        <v>35</v>
      </c>
      <c r="Y4" s="23" t="s">
        <v>36</v>
      </c>
      <c r="Z4" s="23" t="s">
        <v>34</v>
      </c>
      <c r="AA4" s="23" t="s">
        <v>35</v>
      </c>
      <c r="AB4" s="23" t="s">
        <v>36</v>
      </c>
      <c r="AC4" s="23" t="s">
        <v>34</v>
      </c>
      <c r="AD4" s="23" t="s">
        <v>35</v>
      </c>
      <c r="AE4" s="23" t="s">
        <v>36</v>
      </c>
      <c r="AF4" s="23" t="s">
        <v>34</v>
      </c>
      <c r="AG4" s="23" t="s">
        <v>35</v>
      </c>
      <c r="AH4" s="23" t="s">
        <v>36</v>
      </c>
      <c r="AI4" s="23" t="s">
        <v>34</v>
      </c>
      <c r="AJ4" s="23" t="s">
        <v>35</v>
      </c>
      <c r="AK4" s="23" t="s">
        <v>36</v>
      </c>
    </row>
    <row r="5" spans="1:37" s="24" customFormat="1" ht="18.75" customHeight="1">
      <c r="A5" s="5" t="s">
        <v>2</v>
      </c>
      <c r="B5" s="32">
        <v>13.8</v>
      </c>
      <c r="C5" s="32">
        <v>5.4</v>
      </c>
      <c r="D5" s="32">
        <f t="shared" ref="D5:D33" si="0">B5+C5</f>
        <v>19.200000000000003</v>
      </c>
      <c r="E5" s="32">
        <v>2.6</v>
      </c>
      <c r="F5" s="32">
        <v>0.5</v>
      </c>
      <c r="G5" s="32">
        <f t="shared" ref="G5:G33" si="1">E5+F5</f>
        <v>3.1</v>
      </c>
      <c r="H5" s="32"/>
      <c r="I5" s="32"/>
      <c r="J5" s="32">
        <f t="shared" ref="J5:J33" si="2">H5+I5</f>
        <v>0</v>
      </c>
      <c r="K5" s="32">
        <v>1.3</v>
      </c>
      <c r="L5" s="32">
        <v>0.2</v>
      </c>
      <c r="M5" s="32">
        <f t="shared" ref="M5:M33" si="3">K5+L5</f>
        <v>1.5</v>
      </c>
      <c r="N5" s="32"/>
      <c r="O5" s="32"/>
      <c r="P5" s="32">
        <f t="shared" ref="P5:P33" si="4">N5+O5</f>
        <v>0</v>
      </c>
      <c r="Q5" s="32"/>
      <c r="R5" s="32"/>
      <c r="S5" s="32">
        <f t="shared" ref="S5:S33" si="5">Q5+R5</f>
        <v>0</v>
      </c>
      <c r="T5" s="32"/>
      <c r="U5" s="32"/>
      <c r="V5" s="32">
        <f t="shared" ref="V5:V33" si="6">T5+U5</f>
        <v>0</v>
      </c>
      <c r="W5" s="32"/>
      <c r="X5" s="32"/>
      <c r="Y5" s="32">
        <f t="shared" ref="Y5:Y33" si="7">W5+X5</f>
        <v>0</v>
      </c>
      <c r="Z5" s="33"/>
      <c r="AA5" s="33"/>
      <c r="AB5" s="33">
        <f t="shared" ref="AB5:AB33" si="8">Z5+AA5</f>
        <v>0</v>
      </c>
      <c r="AC5" s="33"/>
      <c r="AD5" s="33"/>
      <c r="AE5" s="33">
        <f t="shared" ref="AE5:AE33" si="9">AC5+AD5</f>
        <v>0</v>
      </c>
      <c r="AF5" s="33"/>
      <c r="AG5" s="33"/>
      <c r="AH5" s="33">
        <f t="shared" ref="AH5:AH33" si="10">AF5+AG5</f>
        <v>0</v>
      </c>
      <c r="AI5" s="33"/>
      <c r="AJ5" s="33"/>
      <c r="AK5" s="33">
        <f t="shared" ref="AK5:AK33" si="11">AI5+AJ5</f>
        <v>0</v>
      </c>
    </row>
    <row r="6" spans="1:37" s="24" customFormat="1" ht="18.75" customHeight="1">
      <c r="A6" s="5" t="s">
        <v>3</v>
      </c>
      <c r="B6" s="32">
        <v>17.100000000000001</v>
      </c>
      <c r="C6" s="32">
        <v>7.5</v>
      </c>
      <c r="D6" s="32">
        <f t="shared" si="0"/>
        <v>24.6</v>
      </c>
      <c r="E6" s="32">
        <v>3.8</v>
      </c>
      <c r="F6" s="32">
        <v>1</v>
      </c>
      <c r="G6" s="32">
        <f t="shared" si="1"/>
        <v>4.8</v>
      </c>
      <c r="H6" s="32"/>
      <c r="I6" s="32"/>
      <c r="J6" s="32">
        <f t="shared" si="2"/>
        <v>0</v>
      </c>
      <c r="K6" s="32">
        <v>2.2000000000000002</v>
      </c>
      <c r="L6" s="32">
        <v>0.4</v>
      </c>
      <c r="M6" s="32">
        <f t="shared" si="3"/>
        <v>2.6</v>
      </c>
      <c r="N6" s="32"/>
      <c r="O6" s="32"/>
      <c r="P6" s="32">
        <f t="shared" si="4"/>
        <v>0</v>
      </c>
      <c r="Q6" s="32"/>
      <c r="R6" s="32"/>
      <c r="S6" s="32">
        <f t="shared" si="5"/>
        <v>0</v>
      </c>
      <c r="T6" s="32"/>
      <c r="U6" s="32"/>
      <c r="V6" s="32">
        <f t="shared" si="6"/>
        <v>0</v>
      </c>
      <c r="W6" s="32"/>
      <c r="X6" s="32"/>
      <c r="Y6" s="32">
        <f t="shared" si="7"/>
        <v>0</v>
      </c>
      <c r="Z6" s="33"/>
      <c r="AA6" s="33"/>
      <c r="AB6" s="33">
        <f t="shared" si="8"/>
        <v>0</v>
      </c>
      <c r="AC6" s="33"/>
      <c r="AD6" s="33"/>
      <c r="AE6" s="33">
        <f t="shared" si="9"/>
        <v>0</v>
      </c>
      <c r="AF6" s="33"/>
      <c r="AG6" s="33"/>
      <c r="AH6" s="33">
        <f t="shared" si="10"/>
        <v>0</v>
      </c>
      <c r="AI6" s="33"/>
      <c r="AJ6" s="33"/>
      <c r="AK6" s="33">
        <f t="shared" si="11"/>
        <v>0</v>
      </c>
    </row>
    <row r="7" spans="1:37" s="24" customFormat="1" ht="18.75" customHeight="1">
      <c r="A7" s="5" t="s">
        <v>4</v>
      </c>
      <c r="B7" s="32">
        <v>23.6</v>
      </c>
      <c r="C7" s="32">
        <v>11.4</v>
      </c>
      <c r="D7" s="32">
        <f t="shared" si="0"/>
        <v>35</v>
      </c>
      <c r="E7" s="32">
        <v>5.0999999999999996</v>
      </c>
      <c r="F7" s="32">
        <v>1.6</v>
      </c>
      <c r="G7" s="32">
        <f t="shared" si="1"/>
        <v>6.6999999999999993</v>
      </c>
      <c r="H7" s="32"/>
      <c r="I7" s="32"/>
      <c r="J7" s="32">
        <f t="shared" si="2"/>
        <v>0</v>
      </c>
      <c r="K7" s="32">
        <v>2.7</v>
      </c>
      <c r="L7" s="32">
        <v>0.7</v>
      </c>
      <c r="M7" s="32">
        <f t="shared" si="3"/>
        <v>3.4000000000000004</v>
      </c>
      <c r="N7" s="32"/>
      <c r="O7" s="32"/>
      <c r="P7" s="32">
        <f t="shared" si="4"/>
        <v>0</v>
      </c>
      <c r="Q7" s="32"/>
      <c r="R7" s="32"/>
      <c r="S7" s="32">
        <f t="shared" si="5"/>
        <v>0</v>
      </c>
      <c r="T7" s="32"/>
      <c r="U7" s="32"/>
      <c r="V7" s="32">
        <f t="shared" si="6"/>
        <v>0</v>
      </c>
      <c r="W7" s="32"/>
      <c r="X7" s="32"/>
      <c r="Y7" s="32">
        <f t="shared" si="7"/>
        <v>0</v>
      </c>
      <c r="Z7" s="33"/>
      <c r="AA7" s="33"/>
      <c r="AB7" s="33">
        <f t="shared" si="8"/>
        <v>0</v>
      </c>
      <c r="AC7" s="33"/>
      <c r="AD7" s="33"/>
      <c r="AE7" s="33">
        <f t="shared" si="9"/>
        <v>0</v>
      </c>
      <c r="AF7" s="33"/>
      <c r="AG7" s="33"/>
      <c r="AH7" s="33">
        <f t="shared" si="10"/>
        <v>0</v>
      </c>
      <c r="AI7" s="33"/>
      <c r="AJ7" s="33"/>
      <c r="AK7" s="33">
        <f t="shared" si="11"/>
        <v>0</v>
      </c>
    </row>
    <row r="8" spans="1:37" s="24" customFormat="1" ht="18.75" customHeight="1">
      <c r="A8" s="5" t="s">
        <v>5</v>
      </c>
      <c r="B8" s="32">
        <v>32.200000000000003</v>
      </c>
      <c r="C8" s="32">
        <v>18.3</v>
      </c>
      <c r="D8" s="32">
        <f t="shared" si="0"/>
        <v>50.5</v>
      </c>
      <c r="E8" s="32">
        <v>7.7</v>
      </c>
      <c r="F8" s="32">
        <v>2.8</v>
      </c>
      <c r="G8" s="32">
        <f t="shared" si="1"/>
        <v>10.5</v>
      </c>
      <c r="H8" s="32"/>
      <c r="I8" s="32"/>
      <c r="J8" s="32">
        <f t="shared" si="2"/>
        <v>0</v>
      </c>
      <c r="K8" s="32">
        <v>4.4000000000000004</v>
      </c>
      <c r="L8" s="32">
        <v>1.3</v>
      </c>
      <c r="M8" s="32">
        <f t="shared" si="3"/>
        <v>5.7</v>
      </c>
      <c r="N8" s="32"/>
      <c r="O8" s="32"/>
      <c r="P8" s="32">
        <f t="shared" si="4"/>
        <v>0</v>
      </c>
      <c r="Q8" s="32"/>
      <c r="R8" s="32"/>
      <c r="S8" s="32">
        <f t="shared" si="5"/>
        <v>0</v>
      </c>
      <c r="T8" s="32"/>
      <c r="U8" s="32"/>
      <c r="V8" s="32">
        <f t="shared" si="6"/>
        <v>0</v>
      </c>
      <c r="W8" s="32"/>
      <c r="X8" s="32"/>
      <c r="Y8" s="32">
        <f t="shared" si="7"/>
        <v>0</v>
      </c>
      <c r="Z8" s="33"/>
      <c r="AA8" s="33"/>
      <c r="AB8" s="33">
        <f t="shared" si="8"/>
        <v>0</v>
      </c>
      <c r="AC8" s="33"/>
      <c r="AD8" s="33"/>
      <c r="AE8" s="33">
        <f t="shared" si="9"/>
        <v>0</v>
      </c>
      <c r="AF8" s="33"/>
      <c r="AG8" s="33"/>
      <c r="AH8" s="33">
        <f t="shared" si="10"/>
        <v>0</v>
      </c>
      <c r="AI8" s="33"/>
      <c r="AJ8" s="33"/>
      <c r="AK8" s="33">
        <f t="shared" si="11"/>
        <v>0</v>
      </c>
    </row>
    <row r="9" spans="1:37" s="24" customFormat="1" ht="18.75" customHeight="1">
      <c r="A9" s="5" t="s">
        <v>6</v>
      </c>
      <c r="B9" s="32">
        <v>35.700000000000003</v>
      </c>
      <c r="C9" s="32">
        <v>21.3</v>
      </c>
      <c r="D9" s="32">
        <f t="shared" si="0"/>
        <v>57</v>
      </c>
      <c r="E9" s="32">
        <v>9.4</v>
      </c>
      <c r="F9" s="32">
        <v>3.9</v>
      </c>
      <c r="G9" s="32">
        <f t="shared" si="1"/>
        <v>13.3</v>
      </c>
      <c r="H9" s="32"/>
      <c r="I9" s="32"/>
      <c r="J9" s="32">
        <f t="shared" si="2"/>
        <v>0</v>
      </c>
      <c r="K9" s="32">
        <v>5.7</v>
      </c>
      <c r="L9" s="32">
        <v>1.9</v>
      </c>
      <c r="M9" s="32">
        <f t="shared" si="3"/>
        <v>7.6</v>
      </c>
      <c r="N9" s="32"/>
      <c r="O9" s="32"/>
      <c r="P9" s="32">
        <f t="shared" si="4"/>
        <v>0</v>
      </c>
      <c r="Q9" s="32"/>
      <c r="R9" s="32"/>
      <c r="S9" s="32">
        <f t="shared" si="5"/>
        <v>0</v>
      </c>
      <c r="T9" s="32"/>
      <c r="U9" s="32"/>
      <c r="V9" s="32">
        <f t="shared" si="6"/>
        <v>0</v>
      </c>
      <c r="W9" s="32"/>
      <c r="X9" s="32"/>
      <c r="Y9" s="32">
        <f t="shared" si="7"/>
        <v>0</v>
      </c>
      <c r="Z9" s="33"/>
      <c r="AA9" s="33"/>
      <c r="AB9" s="33">
        <f t="shared" si="8"/>
        <v>0</v>
      </c>
      <c r="AC9" s="33"/>
      <c r="AD9" s="33"/>
      <c r="AE9" s="33">
        <f t="shared" si="9"/>
        <v>0</v>
      </c>
      <c r="AF9" s="33"/>
      <c r="AG9" s="33"/>
      <c r="AH9" s="33">
        <f t="shared" si="10"/>
        <v>0</v>
      </c>
      <c r="AI9" s="33"/>
      <c r="AJ9" s="33"/>
      <c r="AK9" s="33">
        <f t="shared" si="11"/>
        <v>0</v>
      </c>
    </row>
    <row r="10" spans="1:37" s="24" customFormat="1" ht="18.75" customHeight="1">
      <c r="A10" s="5" t="s">
        <v>7</v>
      </c>
      <c r="B10" s="32">
        <v>40.6</v>
      </c>
      <c r="C10" s="36">
        <v>25</v>
      </c>
      <c r="D10" s="32">
        <f t="shared" si="0"/>
        <v>65.599999999999994</v>
      </c>
      <c r="E10" s="36">
        <v>11</v>
      </c>
      <c r="F10" s="36">
        <v>5</v>
      </c>
      <c r="G10" s="32">
        <f t="shared" si="1"/>
        <v>16</v>
      </c>
      <c r="H10" s="36"/>
      <c r="I10" s="36"/>
      <c r="J10" s="32">
        <f t="shared" si="2"/>
        <v>0</v>
      </c>
      <c r="K10" s="36">
        <v>6.5</v>
      </c>
      <c r="L10" s="36">
        <v>2.4</v>
      </c>
      <c r="M10" s="32">
        <f t="shared" si="3"/>
        <v>8.9</v>
      </c>
      <c r="N10" s="32"/>
      <c r="O10" s="36"/>
      <c r="P10" s="32">
        <f t="shared" si="4"/>
        <v>0</v>
      </c>
      <c r="Q10" s="36"/>
      <c r="R10" s="36"/>
      <c r="S10" s="32">
        <f t="shared" si="5"/>
        <v>0</v>
      </c>
      <c r="T10" s="36"/>
      <c r="U10" s="36"/>
      <c r="V10" s="32">
        <f t="shared" si="6"/>
        <v>0</v>
      </c>
      <c r="W10" s="36"/>
      <c r="X10" s="36"/>
      <c r="Y10" s="32">
        <f t="shared" si="7"/>
        <v>0</v>
      </c>
      <c r="Z10" s="33"/>
      <c r="AA10" s="34"/>
      <c r="AB10" s="33">
        <f t="shared" si="8"/>
        <v>0</v>
      </c>
      <c r="AC10" s="34"/>
      <c r="AD10" s="34"/>
      <c r="AE10" s="33">
        <f t="shared" si="9"/>
        <v>0</v>
      </c>
      <c r="AF10" s="34"/>
      <c r="AG10" s="34"/>
      <c r="AH10" s="33">
        <f t="shared" si="10"/>
        <v>0</v>
      </c>
      <c r="AI10" s="34"/>
      <c r="AJ10" s="34"/>
      <c r="AK10" s="33">
        <f t="shared" si="11"/>
        <v>0</v>
      </c>
    </row>
    <row r="11" spans="1:37" s="24" customFormat="1" ht="18.75" customHeight="1">
      <c r="A11" s="5" t="s">
        <v>8</v>
      </c>
      <c r="B11" s="32">
        <v>45.3</v>
      </c>
      <c r="C11" s="32">
        <v>28.5</v>
      </c>
      <c r="D11" s="32">
        <f t="shared" si="0"/>
        <v>73.8</v>
      </c>
      <c r="E11" s="32">
        <v>13.9</v>
      </c>
      <c r="F11" s="32">
        <v>6.8</v>
      </c>
      <c r="G11" s="32">
        <f t="shared" si="1"/>
        <v>20.7</v>
      </c>
      <c r="H11" s="32"/>
      <c r="I11" s="32"/>
      <c r="J11" s="32">
        <f t="shared" si="2"/>
        <v>0</v>
      </c>
      <c r="K11" s="32">
        <v>7.6</v>
      </c>
      <c r="L11" s="32">
        <v>3.4</v>
      </c>
      <c r="M11" s="32">
        <f t="shared" si="3"/>
        <v>11</v>
      </c>
      <c r="N11" s="33">
        <v>7.2130000000000001</v>
      </c>
      <c r="O11" s="33">
        <v>3.7679999999999998</v>
      </c>
      <c r="P11" s="33">
        <f t="shared" si="4"/>
        <v>10.981</v>
      </c>
      <c r="Q11" s="33">
        <v>1.621</v>
      </c>
      <c r="R11" s="33">
        <v>0.60199999999999998</v>
      </c>
      <c r="S11" s="33">
        <f t="shared" si="5"/>
        <v>2.2229999999999999</v>
      </c>
      <c r="T11" s="33"/>
      <c r="U11" s="33"/>
      <c r="V11" s="33">
        <f t="shared" si="6"/>
        <v>0</v>
      </c>
      <c r="W11" s="33">
        <v>0.90600000000000003</v>
      </c>
      <c r="X11" s="33">
        <v>0.246</v>
      </c>
      <c r="Y11" s="33">
        <f t="shared" si="7"/>
        <v>1.1520000000000001</v>
      </c>
      <c r="Z11" s="33">
        <v>3.133</v>
      </c>
      <c r="AA11" s="33">
        <v>1.5269999999999999</v>
      </c>
      <c r="AB11" s="33">
        <f t="shared" si="8"/>
        <v>4.66</v>
      </c>
      <c r="AC11" s="33">
        <v>0.53700000000000003</v>
      </c>
      <c r="AD11" s="33">
        <v>0.20499999999999999</v>
      </c>
      <c r="AE11" s="33">
        <f t="shared" si="9"/>
        <v>0.74199999999999999</v>
      </c>
      <c r="AF11" s="33"/>
      <c r="AG11" s="33"/>
      <c r="AH11" s="33">
        <f t="shared" si="10"/>
        <v>0</v>
      </c>
      <c r="AI11" s="33">
        <v>0.246</v>
      </c>
      <c r="AJ11" s="33">
        <v>8.3000000000000004E-2</v>
      </c>
      <c r="AK11" s="33">
        <f t="shared" si="11"/>
        <v>0.32900000000000001</v>
      </c>
    </row>
    <row r="12" spans="1:37" s="24" customFormat="1" ht="18.75" customHeight="1">
      <c r="A12" s="5" t="s">
        <v>9</v>
      </c>
      <c r="B12" s="32">
        <v>52.2</v>
      </c>
      <c r="C12" s="32">
        <v>35.200000000000003</v>
      </c>
      <c r="D12" s="32">
        <f t="shared" si="0"/>
        <v>87.4</v>
      </c>
      <c r="E12" s="32">
        <v>17.7</v>
      </c>
      <c r="F12" s="32">
        <v>9.6</v>
      </c>
      <c r="G12" s="32">
        <f t="shared" si="1"/>
        <v>27.299999999999997</v>
      </c>
      <c r="H12" s="32"/>
      <c r="I12" s="32"/>
      <c r="J12" s="32">
        <f t="shared" si="2"/>
        <v>0</v>
      </c>
      <c r="K12" s="32">
        <v>11.5</v>
      </c>
      <c r="L12" s="32">
        <v>5</v>
      </c>
      <c r="M12" s="32">
        <f t="shared" si="3"/>
        <v>16.5</v>
      </c>
      <c r="N12" s="33">
        <v>8.7270000000000003</v>
      </c>
      <c r="O12" s="33">
        <v>5.194</v>
      </c>
      <c r="P12" s="33">
        <f t="shared" si="4"/>
        <v>13.920999999999999</v>
      </c>
      <c r="Q12" s="33">
        <v>2.5369999999999999</v>
      </c>
      <c r="R12" s="33">
        <v>1.0820000000000001</v>
      </c>
      <c r="S12" s="33">
        <f t="shared" si="5"/>
        <v>3.6189999999999998</v>
      </c>
      <c r="T12" s="33"/>
      <c r="U12" s="33"/>
      <c r="V12" s="33">
        <f t="shared" si="6"/>
        <v>0</v>
      </c>
      <c r="W12" s="33">
        <v>1.3779999999999999</v>
      </c>
      <c r="X12" s="33">
        <v>0.432</v>
      </c>
      <c r="Y12" s="33">
        <f t="shared" si="7"/>
        <v>1.8099999999999998</v>
      </c>
      <c r="Z12" s="33">
        <v>4.1740000000000004</v>
      </c>
      <c r="AA12" s="33">
        <v>2.4060000000000001</v>
      </c>
      <c r="AB12" s="33">
        <f t="shared" si="8"/>
        <v>6.58</v>
      </c>
      <c r="AC12" s="33">
        <v>0.89300000000000002</v>
      </c>
      <c r="AD12" s="33">
        <v>0.39</v>
      </c>
      <c r="AE12" s="33">
        <f t="shared" si="9"/>
        <v>1.2829999999999999</v>
      </c>
      <c r="AF12" s="33"/>
      <c r="AG12" s="33"/>
      <c r="AH12" s="33">
        <f t="shared" si="10"/>
        <v>0</v>
      </c>
      <c r="AI12" s="33">
        <v>0.42</v>
      </c>
      <c r="AJ12" s="33">
        <v>0.16500000000000001</v>
      </c>
      <c r="AK12" s="33">
        <f t="shared" si="11"/>
        <v>0.58499999999999996</v>
      </c>
    </row>
    <row r="13" spans="1:37" s="24" customFormat="1" ht="18.75" customHeight="1">
      <c r="A13" s="5" t="s">
        <v>10</v>
      </c>
      <c r="B13" s="32">
        <v>57</v>
      </c>
      <c r="C13" s="32">
        <v>40.4</v>
      </c>
      <c r="D13" s="32">
        <f t="shared" si="0"/>
        <v>97.4</v>
      </c>
      <c r="E13" s="32">
        <v>21.5</v>
      </c>
      <c r="F13" s="32">
        <v>12.5</v>
      </c>
      <c r="G13" s="32">
        <f t="shared" si="1"/>
        <v>34</v>
      </c>
      <c r="H13" s="32"/>
      <c r="I13" s="32"/>
      <c r="J13" s="32">
        <f t="shared" si="2"/>
        <v>0</v>
      </c>
      <c r="K13" s="32">
        <v>12.8</v>
      </c>
      <c r="L13" s="32">
        <v>6.3</v>
      </c>
      <c r="M13" s="32">
        <f t="shared" si="3"/>
        <v>19.100000000000001</v>
      </c>
      <c r="N13" s="33">
        <v>9.7370000000000001</v>
      </c>
      <c r="O13" s="33">
        <v>6.0570000000000004</v>
      </c>
      <c r="P13" s="33">
        <f t="shared" si="4"/>
        <v>15.794</v>
      </c>
      <c r="Q13" s="33">
        <v>2.7469999999999999</v>
      </c>
      <c r="R13" s="33">
        <v>1.413</v>
      </c>
      <c r="S13" s="33">
        <f t="shared" si="5"/>
        <v>4.16</v>
      </c>
      <c r="T13" s="32"/>
      <c r="U13" s="32"/>
      <c r="V13" s="32">
        <f t="shared" si="6"/>
        <v>0</v>
      </c>
      <c r="W13" s="33">
        <v>1.7030000000000001</v>
      </c>
      <c r="X13" s="33">
        <v>0.63500000000000001</v>
      </c>
      <c r="Y13" s="33">
        <f t="shared" si="7"/>
        <v>2.3380000000000001</v>
      </c>
      <c r="Z13" s="33">
        <v>4.9580000000000002</v>
      </c>
      <c r="AA13" s="33">
        <v>2.911</v>
      </c>
      <c r="AB13" s="33">
        <f t="shared" si="8"/>
        <v>7.8689999999999998</v>
      </c>
      <c r="AC13" s="33">
        <v>1.131</v>
      </c>
      <c r="AD13" s="33">
        <v>0.57599999999999996</v>
      </c>
      <c r="AE13" s="33">
        <f t="shared" si="9"/>
        <v>1.7069999999999999</v>
      </c>
      <c r="AF13" s="33"/>
      <c r="AG13" s="33"/>
      <c r="AH13" s="33">
        <f t="shared" si="10"/>
        <v>0</v>
      </c>
      <c r="AI13" s="33">
        <v>0.56699999999999995</v>
      </c>
      <c r="AJ13" s="33">
        <v>0.23799999999999999</v>
      </c>
      <c r="AK13" s="33">
        <f t="shared" si="11"/>
        <v>0.80499999999999994</v>
      </c>
    </row>
    <row r="14" spans="1:37" s="24" customFormat="1" ht="18.75" customHeight="1">
      <c r="A14" s="5" t="s">
        <v>11</v>
      </c>
      <c r="B14" s="32">
        <v>58.6</v>
      </c>
      <c r="C14" s="32">
        <v>42.3</v>
      </c>
      <c r="D14" s="32">
        <f t="shared" si="0"/>
        <v>100.9</v>
      </c>
      <c r="E14" s="32">
        <v>22</v>
      </c>
      <c r="F14" s="32">
        <v>13.6</v>
      </c>
      <c r="G14" s="32">
        <f t="shared" si="1"/>
        <v>35.6</v>
      </c>
      <c r="H14" s="32">
        <v>9.9785810000000001</v>
      </c>
      <c r="I14" s="32">
        <v>5.0495760000000001</v>
      </c>
      <c r="J14" s="32">
        <f t="shared" si="2"/>
        <v>15.028157</v>
      </c>
      <c r="K14" s="32">
        <v>4.2053380000000002</v>
      </c>
      <c r="L14" s="32">
        <v>1.9944059999999999</v>
      </c>
      <c r="M14" s="32">
        <f t="shared" si="3"/>
        <v>6.1997439999999999</v>
      </c>
      <c r="N14" s="33">
        <v>9.7089999999999996</v>
      </c>
      <c r="O14" s="33">
        <v>6.3280000000000003</v>
      </c>
      <c r="P14" s="33">
        <f t="shared" si="4"/>
        <v>16.036999999999999</v>
      </c>
      <c r="Q14" s="33">
        <v>3.137</v>
      </c>
      <c r="R14" s="33">
        <v>1.556</v>
      </c>
      <c r="S14" s="33">
        <f t="shared" si="5"/>
        <v>4.6929999999999996</v>
      </c>
      <c r="T14" s="33">
        <v>1.348975</v>
      </c>
      <c r="U14" s="33">
        <v>0.53600700000000001</v>
      </c>
      <c r="V14" s="33">
        <f t="shared" si="6"/>
        <v>1.8849819999999999</v>
      </c>
      <c r="W14" s="33">
        <v>0.52929599999999999</v>
      </c>
      <c r="X14" s="33">
        <v>0.167071</v>
      </c>
      <c r="Y14" s="33">
        <f t="shared" si="7"/>
        <v>0.69636699999999996</v>
      </c>
      <c r="Z14" s="33">
        <v>4.9509999999999996</v>
      </c>
      <c r="AA14" s="33">
        <v>3.0819999999999999</v>
      </c>
      <c r="AB14" s="33">
        <f t="shared" si="8"/>
        <v>8.0329999999999995</v>
      </c>
      <c r="AC14" s="33">
        <v>1.214</v>
      </c>
      <c r="AD14" s="33">
        <v>0.57999999999999996</v>
      </c>
      <c r="AE14" s="33">
        <f t="shared" si="9"/>
        <v>1.794</v>
      </c>
      <c r="AF14" s="33">
        <v>0.43978499999999998</v>
      </c>
      <c r="AG14" s="33">
        <v>0.20105200000000001</v>
      </c>
      <c r="AH14" s="33">
        <f t="shared" si="10"/>
        <v>0.64083699999999999</v>
      </c>
      <c r="AI14" s="33">
        <v>0.14979600000000001</v>
      </c>
      <c r="AJ14" s="33">
        <v>5.1680999999999998E-2</v>
      </c>
      <c r="AK14" s="33">
        <f t="shared" si="11"/>
        <v>0.20147700000000002</v>
      </c>
    </row>
    <row r="15" spans="1:37" s="24" customFormat="1" ht="18.75" customHeight="1">
      <c r="A15" s="5" t="s">
        <v>12</v>
      </c>
      <c r="B15" s="32">
        <v>57.9</v>
      </c>
      <c r="C15" s="36">
        <v>41.7</v>
      </c>
      <c r="D15" s="32">
        <f t="shared" si="0"/>
        <v>99.6</v>
      </c>
      <c r="E15" s="32">
        <v>21.2</v>
      </c>
      <c r="F15" s="36">
        <v>12.9</v>
      </c>
      <c r="G15" s="32">
        <f t="shared" si="1"/>
        <v>34.1</v>
      </c>
      <c r="H15" s="32">
        <v>10.264923</v>
      </c>
      <c r="I15" s="36">
        <v>5.4886629999999998</v>
      </c>
      <c r="J15" s="32">
        <f t="shared" si="2"/>
        <v>15.753585999999999</v>
      </c>
      <c r="K15" s="32">
        <v>4.7458179999999999</v>
      </c>
      <c r="L15" s="36">
        <v>2.210744</v>
      </c>
      <c r="M15" s="32">
        <f t="shared" si="3"/>
        <v>6.9565619999999999</v>
      </c>
      <c r="N15" s="33">
        <v>10.317</v>
      </c>
      <c r="O15" s="34">
        <v>7.0339999999999998</v>
      </c>
      <c r="P15" s="33">
        <f t="shared" si="4"/>
        <v>17.350999999999999</v>
      </c>
      <c r="Q15" s="33">
        <v>3.4780000000000002</v>
      </c>
      <c r="R15" s="34">
        <v>1.9330000000000001</v>
      </c>
      <c r="S15" s="33">
        <f t="shared" si="5"/>
        <v>5.4110000000000005</v>
      </c>
      <c r="T15" s="33">
        <v>1.3870979999999999</v>
      </c>
      <c r="U15" s="34">
        <v>0.56426500000000002</v>
      </c>
      <c r="V15" s="33">
        <f t="shared" si="6"/>
        <v>1.951363</v>
      </c>
      <c r="W15" s="33">
        <v>0.54338299999999995</v>
      </c>
      <c r="X15" s="34">
        <v>0.18135100000000001</v>
      </c>
      <c r="Y15" s="33">
        <f t="shared" si="7"/>
        <v>0.72473399999999999</v>
      </c>
      <c r="Z15" s="33">
        <v>5.032</v>
      </c>
      <c r="AA15" s="34">
        <v>3.3330000000000002</v>
      </c>
      <c r="AB15" s="33">
        <f t="shared" si="8"/>
        <v>8.3650000000000002</v>
      </c>
      <c r="AC15" s="33">
        <v>1.3360000000000001</v>
      </c>
      <c r="AD15" s="34">
        <v>0.69299999999999995</v>
      </c>
      <c r="AE15" s="33">
        <f t="shared" si="9"/>
        <v>2.0289999999999999</v>
      </c>
      <c r="AF15" s="33">
        <v>0.47404499999999999</v>
      </c>
      <c r="AG15" s="34">
        <v>0.22040799999999999</v>
      </c>
      <c r="AH15" s="33">
        <f t="shared" si="10"/>
        <v>0.69445299999999999</v>
      </c>
      <c r="AI15" s="33">
        <v>0.22140299999999999</v>
      </c>
      <c r="AJ15" s="34">
        <v>8.7497000000000005E-2</v>
      </c>
      <c r="AK15" s="33">
        <f t="shared" si="11"/>
        <v>0.30890000000000001</v>
      </c>
    </row>
    <row r="16" spans="1:37" s="24" customFormat="1" ht="18.75" customHeight="1">
      <c r="A16" s="5" t="s">
        <v>13</v>
      </c>
      <c r="B16" s="32">
        <v>55.1</v>
      </c>
      <c r="C16" s="32">
        <v>41.9</v>
      </c>
      <c r="D16" s="32">
        <f t="shared" si="0"/>
        <v>97</v>
      </c>
      <c r="E16" s="32">
        <v>20.6</v>
      </c>
      <c r="F16" s="32">
        <v>13.5</v>
      </c>
      <c r="G16" s="32">
        <f t="shared" si="1"/>
        <v>34.1</v>
      </c>
      <c r="H16" s="32">
        <v>10.179372000000001</v>
      </c>
      <c r="I16" s="32">
        <v>5.6038690000000004</v>
      </c>
      <c r="J16" s="32">
        <f t="shared" si="2"/>
        <v>15.783241</v>
      </c>
      <c r="K16" s="32">
        <v>5.0936709999999996</v>
      </c>
      <c r="L16" s="32">
        <v>2.4707319999999999</v>
      </c>
      <c r="M16" s="32">
        <f t="shared" si="3"/>
        <v>7.5644029999999995</v>
      </c>
      <c r="N16" s="33">
        <v>10.412000000000001</v>
      </c>
      <c r="O16" s="33">
        <v>7.1689999999999996</v>
      </c>
      <c r="P16" s="33">
        <f t="shared" si="4"/>
        <v>17.581</v>
      </c>
      <c r="Q16" s="33">
        <v>3.5659999999999998</v>
      </c>
      <c r="R16" s="33">
        <v>2.0139999999999998</v>
      </c>
      <c r="S16" s="33">
        <f t="shared" si="5"/>
        <v>5.58</v>
      </c>
      <c r="T16" s="33">
        <v>1.4023699999999999</v>
      </c>
      <c r="U16" s="33">
        <v>0.61115399999999998</v>
      </c>
      <c r="V16" s="33">
        <f t="shared" si="6"/>
        <v>2.0135239999999999</v>
      </c>
      <c r="W16" s="33">
        <v>0.57887100000000002</v>
      </c>
      <c r="X16" s="33">
        <v>0.21521899999999999</v>
      </c>
      <c r="Y16" s="33">
        <f t="shared" si="7"/>
        <v>0.79408999999999996</v>
      </c>
      <c r="Z16" s="33">
        <v>5.1539999999999999</v>
      </c>
      <c r="AA16" s="33">
        <v>3.4409999999999998</v>
      </c>
      <c r="AB16" s="33">
        <f t="shared" si="8"/>
        <v>8.5949999999999989</v>
      </c>
      <c r="AC16" s="33">
        <v>1.4239999999999999</v>
      </c>
      <c r="AD16" s="33">
        <v>0.77</v>
      </c>
      <c r="AE16" s="33">
        <f t="shared" si="9"/>
        <v>2.194</v>
      </c>
      <c r="AF16" s="33">
        <v>0.49690499999999999</v>
      </c>
      <c r="AG16" s="33">
        <v>0.240005</v>
      </c>
      <c r="AH16" s="33">
        <f t="shared" si="10"/>
        <v>0.73690999999999995</v>
      </c>
      <c r="AI16" s="33">
        <v>0.185557</v>
      </c>
      <c r="AJ16" s="33">
        <v>7.4884999999999993E-2</v>
      </c>
      <c r="AK16" s="33">
        <f t="shared" si="11"/>
        <v>0.26044200000000001</v>
      </c>
    </row>
    <row r="17" spans="1:37" s="24" customFormat="1" ht="18.75" customHeight="1">
      <c r="A17" s="5" t="s">
        <v>14</v>
      </c>
      <c r="B17" s="32">
        <v>60</v>
      </c>
      <c r="C17" s="32">
        <v>45.1</v>
      </c>
      <c r="D17" s="32">
        <f t="shared" si="0"/>
        <v>105.1</v>
      </c>
      <c r="E17" s="32">
        <v>22.1</v>
      </c>
      <c r="F17" s="32">
        <v>14.3</v>
      </c>
      <c r="G17" s="32">
        <f t="shared" si="1"/>
        <v>36.400000000000006</v>
      </c>
      <c r="H17" s="32">
        <v>10.533515</v>
      </c>
      <c r="I17" s="32">
        <v>5.7931499999999998</v>
      </c>
      <c r="J17" s="32">
        <f t="shared" si="2"/>
        <v>16.326664999999998</v>
      </c>
      <c r="K17" s="32">
        <v>5.2089439999999998</v>
      </c>
      <c r="L17" s="32">
        <v>2.6022259999999999</v>
      </c>
      <c r="M17" s="32">
        <f t="shared" si="3"/>
        <v>7.8111699999999997</v>
      </c>
      <c r="N17" s="33">
        <v>10.888999999999999</v>
      </c>
      <c r="O17" s="33">
        <v>7.5430000000000001</v>
      </c>
      <c r="P17" s="33">
        <f t="shared" si="4"/>
        <v>18.431999999999999</v>
      </c>
      <c r="Q17" s="33">
        <v>3.33</v>
      </c>
      <c r="R17" s="33">
        <v>1.883</v>
      </c>
      <c r="S17" s="33">
        <f t="shared" si="5"/>
        <v>5.2130000000000001</v>
      </c>
      <c r="T17" s="33">
        <v>1.4242870000000001</v>
      </c>
      <c r="U17" s="33">
        <v>0.63128799999999996</v>
      </c>
      <c r="V17" s="33">
        <f t="shared" si="6"/>
        <v>2.0555750000000002</v>
      </c>
      <c r="W17" s="33">
        <v>0.611124</v>
      </c>
      <c r="X17" s="33">
        <v>0.22986200000000001</v>
      </c>
      <c r="Y17" s="33">
        <f t="shared" si="7"/>
        <v>0.84098600000000001</v>
      </c>
      <c r="Z17" s="33">
        <v>5.4539999999999997</v>
      </c>
      <c r="AA17" s="33">
        <v>3.605</v>
      </c>
      <c r="AB17" s="33">
        <f t="shared" si="8"/>
        <v>9.0589999999999993</v>
      </c>
      <c r="AC17" s="33">
        <v>1.377</v>
      </c>
      <c r="AD17" s="33">
        <v>0.871</v>
      </c>
      <c r="AE17" s="33">
        <f t="shared" si="9"/>
        <v>2.2480000000000002</v>
      </c>
      <c r="AF17" s="33">
        <v>0.52573499999999995</v>
      </c>
      <c r="AG17" s="33">
        <v>0.26669799999999999</v>
      </c>
      <c r="AH17" s="33">
        <f t="shared" si="10"/>
        <v>0.79243299999999994</v>
      </c>
      <c r="AI17" s="33">
        <v>0.22239400000000001</v>
      </c>
      <c r="AJ17" s="33">
        <v>8.9520000000000002E-2</v>
      </c>
      <c r="AK17" s="33">
        <f t="shared" si="11"/>
        <v>0.31191400000000002</v>
      </c>
    </row>
    <row r="18" spans="1:37" s="24" customFormat="1" ht="18.75" customHeight="1">
      <c r="A18" s="5" t="s">
        <v>15</v>
      </c>
      <c r="B18" s="32">
        <v>60.9</v>
      </c>
      <c r="C18" s="32">
        <v>46.2</v>
      </c>
      <c r="D18" s="32">
        <f t="shared" si="0"/>
        <v>107.1</v>
      </c>
      <c r="E18" s="32">
        <v>22.7</v>
      </c>
      <c r="F18" s="32">
        <v>14.8</v>
      </c>
      <c r="G18" s="32">
        <f t="shared" si="1"/>
        <v>37.5</v>
      </c>
      <c r="H18" s="32">
        <v>10.711065</v>
      </c>
      <c r="I18" s="32">
        <v>6.0688399999999998</v>
      </c>
      <c r="J18" s="32">
        <f t="shared" si="2"/>
        <v>16.779904999999999</v>
      </c>
      <c r="K18" s="32">
        <v>5.3961540000000001</v>
      </c>
      <c r="L18" s="32">
        <v>2.712513</v>
      </c>
      <c r="M18" s="32">
        <f t="shared" si="3"/>
        <v>8.1086670000000005</v>
      </c>
      <c r="N18" s="33">
        <v>11.284000000000001</v>
      </c>
      <c r="O18" s="33">
        <v>7.8920000000000003</v>
      </c>
      <c r="P18" s="33">
        <f t="shared" si="4"/>
        <v>19.176000000000002</v>
      </c>
      <c r="Q18" s="33">
        <v>3.4529999999999998</v>
      </c>
      <c r="R18" s="33">
        <v>1.992</v>
      </c>
      <c r="S18" s="33">
        <f t="shared" si="5"/>
        <v>5.4450000000000003</v>
      </c>
      <c r="T18" s="33">
        <v>1.472426</v>
      </c>
      <c r="U18" s="33">
        <v>0.65678700000000001</v>
      </c>
      <c r="V18" s="33">
        <f t="shared" si="6"/>
        <v>2.129213</v>
      </c>
      <c r="W18" s="33">
        <v>0.87925699999999996</v>
      </c>
      <c r="X18" s="33">
        <v>0.33843899999999999</v>
      </c>
      <c r="Y18" s="33">
        <f t="shared" si="7"/>
        <v>1.2176959999999999</v>
      </c>
      <c r="Z18" s="33">
        <v>5.5890000000000004</v>
      </c>
      <c r="AA18" s="33">
        <v>3.8260000000000001</v>
      </c>
      <c r="AB18" s="33">
        <f t="shared" si="8"/>
        <v>9.4150000000000009</v>
      </c>
      <c r="AC18" s="33">
        <v>1.448</v>
      </c>
      <c r="AD18" s="33">
        <v>0.83699999999999997</v>
      </c>
      <c r="AE18" s="33">
        <f t="shared" si="9"/>
        <v>2.2850000000000001</v>
      </c>
      <c r="AF18" s="33">
        <v>0.56123100000000004</v>
      </c>
      <c r="AG18" s="33">
        <v>0.28899000000000002</v>
      </c>
      <c r="AH18" s="33">
        <f t="shared" si="10"/>
        <v>0.85022100000000012</v>
      </c>
      <c r="AI18" s="33">
        <v>0.29175800000000002</v>
      </c>
      <c r="AJ18" s="33">
        <v>0.11382200000000001</v>
      </c>
      <c r="AK18" s="33">
        <f t="shared" si="11"/>
        <v>0.40558000000000005</v>
      </c>
    </row>
    <row r="19" spans="1:37" s="24" customFormat="1" ht="18.75" customHeight="1">
      <c r="A19" s="5" t="s">
        <v>16</v>
      </c>
      <c r="B19" s="37">
        <v>61.4</v>
      </c>
      <c r="C19" s="37">
        <v>46.8</v>
      </c>
      <c r="D19" s="32">
        <f t="shared" si="0"/>
        <v>108.19999999999999</v>
      </c>
      <c r="E19" s="37">
        <v>22.9</v>
      </c>
      <c r="F19" s="37">
        <v>15.2</v>
      </c>
      <c r="G19" s="32">
        <f t="shared" si="1"/>
        <v>38.099999999999994</v>
      </c>
      <c r="H19" s="37">
        <v>11.234324000000001</v>
      </c>
      <c r="I19" s="37">
        <v>6.6274499999999996</v>
      </c>
      <c r="J19" s="32">
        <f t="shared" si="2"/>
        <v>17.861774</v>
      </c>
      <c r="K19" s="37">
        <v>6.0110169999999998</v>
      </c>
      <c r="L19" s="37">
        <v>3.1640649999999999</v>
      </c>
      <c r="M19" s="32">
        <f t="shared" si="3"/>
        <v>9.1750819999999997</v>
      </c>
      <c r="N19" s="35">
        <v>11.754</v>
      </c>
      <c r="O19" s="35">
        <v>8.3680000000000003</v>
      </c>
      <c r="P19" s="33">
        <f t="shared" si="4"/>
        <v>20.122</v>
      </c>
      <c r="Q19" s="35">
        <v>3.621</v>
      </c>
      <c r="R19" s="35">
        <v>2.1760000000000002</v>
      </c>
      <c r="S19" s="33">
        <f t="shared" si="5"/>
        <v>5.7970000000000006</v>
      </c>
      <c r="T19" s="35">
        <v>1.513428</v>
      </c>
      <c r="U19" s="35">
        <v>0.73188900000000001</v>
      </c>
      <c r="V19" s="33">
        <f t="shared" si="6"/>
        <v>2.245317</v>
      </c>
      <c r="W19" s="35">
        <v>0.93267900000000004</v>
      </c>
      <c r="X19" s="35">
        <v>0.37327900000000003</v>
      </c>
      <c r="Y19" s="33">
        <f t="shared" si="7"/>
        <v>1.305958</v>
      </c>
      <c r="Z19" s="35">
        <v>5.8959999999999999</v>
      </c>
      <c r="AA19" s="35">
        <v>4.0570000000000004</v>
      </c>
      <c r="AB19" s="33">
        <f t="shared" si="8"/>
        <v>9.9529999999999994</v>
      </c>
      <c r="AC19" s="35">
        <v>1.508</v>
      </c>
      <c r="AD19" s="35">
        <v>0.89400000000000002</v>
      </c>
      <c r="AE19" s="33">
        <f t="shared" si="9"/>
        <v>2.4020000000000001</v>
      </c>
      <c r="AF19" s="35">
        <v>0.62187199999999998</v>
      </c>
      <c r="AG19" s="35">
        <v>0.31451400000000002</v>
      </c>
      <c r="AH19" s="33">
        <f t="shared" si="10"/>
        <v>0.93638599999999994</v>
      </c>
      <c r="AI19" s="35">
        <v>0.31440499999999999</v>
      </c>
      <c r="AJ19" s="35">
        <v>0.12871099999999999</v>
      </c>
      <c r="AK19" s="33">
        <f t="shared" si="11"/>
        <v>0.44311599999999995</v>
      </c>
    </row>
    <row r="20" spans="1:37" s="24" customFormat="1" ht="18.75" customHeight="1">
      <c r="A20" s="5" t="s">
        <v>17</v>
      </c>
      <c r="B20" s="32">
        <v>62.3</v>
      </c>
      <c r="C20" s="32">
        <v>48</v>
      </c>
      <c r="D20" s="32">
        <f t="shared" si="0"/>
        <v>110.3</v>
      </c>
      <c r="E20" s="32">
        <v>23.6</v>
      </c>
      <c r="F20" s="32">
        <v>15.9</v>
      </c>
      <c r="G20" s="32">
        <f t="shared" si="1"/>
        <v>39.5</v>
      </c>
      <c r="H20" s="32">
        <v>11.229886</v>
      </c>
      <c r="I20" s="32">
        <v>6.7168190000000001</v>
      </c>
      <c r="J20" s="32">
        <f t="shared" si="2"/>
        <v>17.946705000000001</v>
      </c>
      <c r="K20" s="32">
        <v>5.9072639999999996</v>
      </c>
      <c r="L20" s="32">
        <v>3.386774</v>
      </c>
      <c r="M20" s="32">
        <f t="shared" si="3"/>
        <v>9.2940380000000005</v>
      </c>
      <c r="N20" s="33">
        <v>12.103999999999999</v>
      </c>
      <c r="O20" s="33">
        <v>8.7590000000000003</v>
      </c>
      <c r="P20" s="33">
        <f t="shared" si="4"/>
        <v>20.863</v>
      </c>
      <c r="Q20" s="33">
        <v>3.8250000000000002</v>
      </c>
      <c r="R20" s="33">
        <v>2.2989999999999999</v>
      </c>
      <c r="S20" s="33">
        <f t="shared" si="5"/>
        <v>6.1240000000000006</v>
      </c>
      <c r="T20" s="33">
        <v>1.58209</v>
      </c>
      <c r="U20" s="33">
        <v>0.85229299999999997</v>
      </c>
      <c r="V20" s="33">
        <f t="shared" si="6"/>
        <v>2.434383</v>
      </c>
      <c r="W20" s="33">
        <v>0.60799099999999995</v>
      </c>
      <c r="X20" s="33">
        <v>0.296296</v>
      </c>
      <c r="Y20" s="33">
        <f t="shared" si="7"/>
        <v>0.90428699999999995</v>
      </c>
      <c r="Z20" s="33">
        <v>6.141</v>
      </c>
      <c r="AA20" s="33">
        <v>4.3109999999999999</v>
      </c>
      <c r="AB20" s="33">
        <f t="shared" si="8"/>
        <v>10.452</v>
      </c>
      <c r="AC20" s="33">
        <v>1.643</v>
      </c>
      <c r="AD20" s="33">
        <v>0.996</v>
      </c>
      <c r="AE20" s="33">
        <f t="shared" si="9"/>
        <v>2.6390000000000002</v>
      </c>
      <c r="AF20" s="33">
        <v>0.64293299999999998</v>
      </c>
      <c r="AG20" s="33">
        <v>0.34978199999999998</v>
      </c>
      <c r="AH20" s="33">
        <f t="shared" si="10"/>
        <v>0.99271500000000001</v>
      </c>
      <c r="AI20" s="33">
        <v>0.23205799999999999</v>
      </c>
      <c r="AJ20" s="33">
        <v>0.103162</v>
      </c>
      <c r="AK20" s="33">
        <f t="shared" si="11"/>
        <v>0.33521999999999996</v>
      </c>
    </row>
    <row r="21" spans="1:37" s="24" customFormat="1" ht="18.75" customHeight="1">
      <c r="A21" s="5" t="s">
        <v>18</v>
      </c>
      <c r="B21" s="32">
        <v>62.7</v>
      </c>
      <c r="C21" s="32">
        <v>49</v>
      </c>
      <c r="D21" s="32">
        <f t="shared" si="0"/>
        <v>111.7</v>
      </c>
      <c r="E21" s="32">
        <v>23.9</v>
      </c>
      <c r="F21" s="32">
        <v>16.5</v>
      </c>
      <c r="G21" s="32">
        <f t="shared" si="1"/>
        <v>40.4</v>
      </c>
      <c r="H21" s="32">
        <v>11.397664000000001</v>
      </c>
      <c r="I21" s="32">
        <v>7.0541910000000003</v>
      </c>
      <c r="J21" s="32">
        <f t="shared" si="2"/>
        <v>18.451855000000002</v>
      </c>
      <c r="K21" s="32">
        <v>5.8678980000000003</v>
      </c>
      <c r="L21" s="32">
        <v>3.4476960000000001</v>
      </c>
      <c r="M21" s="32">
        <f t="shared" si="3"/>
        <v>9.3155940000000008</v>
      </c>
      <c r="N21" s="33">
        <v>12.452999999999999</v>
      </c>
      <c r="O21" s="33">
        <v>9.1850000000000005</v>
      </c>
      <c r="P21" s="33">
        <f t="shared" si="4"/>
        <v>21.637999999999998</v>
      </c>
      <c r="Q21" s="33">
        <v>3.9180000000000001</v>
      </c>
      <c r="R21" s="33">
        <v>2.5049999999999999</v>
      </c>
      <c r="S21" s="33">
        <f t="shared" si="5"/>
        <v>6.423</v>
      </c>
      <c r="T21" s="33">
        <v>1.618225</v>
      </c>
      <c r="U21" s="33">
        <v>0.90200999999999998</v>
      </c>
      <c r="V21" s="33">
        <f t="shared" si="6"/>
        <v>2.520235</v>
      </c>
      <c r="W21" s="33">
        <v>0.64407400000000004</v>
      </c>
      <c r="X21" s="33">
        <v>0.310562</v>
      </c>
      <c r="Y21" s="33">
        <f t="shared" si="7"/>
        <v>0.95463600000000004</v>
      </c>
      <c r="Z21" s="33">
        <v>6.2249999999999996</v>
      </c>
      <c r="AA21" s="33">
        <v>4.452</v>
      </c>
      <c r="AB21" s="33">
        <f t="shared" si="8"/>
        <v>10.677</v>
      </c>
      <c r="AC21" s="33">
        <v>1.698</v>
      </c>
      <c r="AD21" s="33">
        <v>1.026</v>
      </c>
      <c r="AE21" s="33">
        <f t="shared" si="9"/>
        <v>2.7240000000000002</v>
      </c>
      <c r="AF21" s="33">
        <v>0.65218399999999999</v>
      </c>
      <c r="AG21" s="33">
        <v>0.35956399999999999</v>
      </c>
      <c r="AH21" s="33">
        <f t="shared" si="10"/>
        <v>1.0117479999999999</v>
      </c>
      <c r="AI21" s="33">
        <v>0.26383099999999998</v>
      </c>
      <c r="AJ21" s="33">
        <v>0.118741</v>
      </c>
      <c r="AK21" s="33">
        <f t="shared" si="11"/>
        <v>0.38257199999999997</v>
      </c>
    </row>
    <row r="22" spans="1:37" s="24" customFormat="1" ht="18.75" customHeight="1">
      <c r="A22" s="5" t="s">
        <v>19</v>
      </c>
      <c r="B22" s="36">
        <v>63.6</v>
      </c>
      <c r="C22" s="36">
        <v>50</v>
      </c>
      <c r="D22" s="32">
        <f t="shared" si="0"/>
        <v>113.6</v>
      </c>
      <c r="E22" s="36">
        <v>24.3</v>
      </c>
      <c r="F22" s="36">
        <v>17</v>
      </c>
      <c r="G22" s="32">
        <f t="shared" si="1"/>
        <v>41.3</v>
      </c>
      <c r="H22" s="36">
        <v>11.292662999999999</v>
      </c>
      <c r="I22" s="36">
        <v>7.288837</v>
      </c>
      <c r="J22" s="32">
        <f t="shared" si="2"/>
        <v>18.581499999999998</v>
      </c>
      <c r="K22" s="36">
        <v>5.953633</v>
      </c>
      <c r="L22" s="36">
        <v>3.6793239999999998</v>
      </c>
      <c r="M22" s="32">
        <f t="shared" si="3"/>
        <v>9.6329569999999993</v>
      </c>
      <c r="N22" s="34">
        <v>12.295999999999999</v>
      </c>
      <c r="O22" s="34">
        <v>9.157</v>
      </c>
      <c r="P22" s="33">
        <f t="shared" si="4"/>
        <v>21.452999999999999</v>
      </c>
      <c r="Q22" s="34">
        <v>3.9449999999999998</v>
      </c>
      <c r="R22" s="34">
        <v>2.5819999999999999</v>
      </c>
      <c r="S22" s="33">
        <f t="shared" si="5"/>
        <v>6.5269999999999992</v>
      </c>
      <c r="T22" s="34">
        <v>1.8585529999999999</v>
      </c>
      <c r="U22" s="34">
        <v>1.0943050000000001</v>
      </c>
      <c r="V22" s="33">
        <f t="shared" si="6"/>
        <v>2.952858</v>
      </c>
      <c r="W22" s="34">
        <v>0.701492</v>
      </c>
      <c r="X22" s="34">
        <v>0.38444400000000001</v>
      </c>
      <c r="Y22" s="33">
        <f t="shared" si="7"/>
        <v>1.085936</v>
      </c>
      <c r="Z22" s="34">
        <v>6.5389999999999997</v>
      </c>
      <c r="AA22" s="34">
        <v>4.7279999999999998</v>
      </c>
      <c r="AB22" s="33">
        <f t="shared" si="8"/>
        <v>11.266999999999999</v>
      </c>
      <c r="AC22" s="34">
        <v>1.802</v>
      </c>
      <c r="AD22" s="34">
        <v>1.1060000000000001</v>
      </c>
      <c r="AE22" s="33">
        <f t="shared" si="9"/>
        <v>2.9080000000000004</v>
      </c>
      <c r="AF22" s="34">
        <v>0.70314699999999997</v>
      </c>
      <c r="AG22" s="34">
        <v>0.39910600000000002</v>
      </c>
      <c r="AH22" s="33">
        <f t="shared" si="10"/>
        <v>1.1022529999999999</v>
      </c>
      <c r="AI22" s="34">
        <v>0.29496600000000001</v>
      </c>
      <c r="AJ22" s="34">
        <v>0.140601</v>
      </c>
      <c r="AK22" s="33">
        <f t="shared" si="11"/>
        <v>0.43556700000000004</v>
      </c>
    </row>
    <row r="23" spans="1:37" s="24" customFormat="1" ht="18.75" customHeight="1">
      <c r="A23" s="5" t="s">
        <v>20</v>
      </c>
      <c r="B23" s="32">
        <v>64</v>
      </c>
      <c r="C23" s="32">
        <v>49.8</v>
      </c>
      <c r="D23" s="32">
        <f t="shared" si="0"/>
        <v>113.8</v>
      </c>
      <c r="E23" s="32">
        <v>25.3</v>
      </c>
      <c r="F23" s="32">
        <v>17.5</v>
      </c>
      <c r="G23" s="32">
        <f t="shared" si="1"/>
        <v>42.8</v>
      </c>
      <c r="H23" s="32">
        <v>11.622799000000001</v>
      </c>
      <c r="I23" s="32">
        <v>7.3698990000000002</v>
      </c>
      <c r="J23" s="32">
        <f t="shared" si="2"/>
        <v>18.992698000000001</v>
      </c>
      <c r="K23" s="32">
        <v>6.0767819999999997</v>
      </c>
      <c r="L23" s="32">
        <v>3.7745090000000001</v>
      </c>
      <c r="M23" s="32">
        <f t="shared" si="3"/>
        <v>9.8512909999999998</v>
      </c>
      <c r="N23" s="33">
        <v>12.058999999999999</v>
      </c>
      <c r="O23" s="33">
        <v>9.1359999999999992</v>
      </c>
      <c r="P23" s="33">
        <f t="shared" si="4"/>
        <v>21.195</v>
      </c>
      <c r="Q23" s="33">
        <v>4.0659999999999998</v>
      </c>
      <c r="R23" s="33">
        <v>2.6280000000000001</v>
      </c>
      <c r="S23" s="33">
        <f t="shared" si="5"/>
        <v>6.694</v>
      </c>
      <c r="T23" s="33">
        <v>1.836622</v>
      </c>
      <c r="U23" s="33">
        <v>1.0663020000000001</v>
      </c>
      <c r="V23" s="33">
        <f t="shared" si="6"/>
        <v>2.9029240000000001</v>
      </c>
      <c r="W23" s="33">
        <v>0.80443699999999996</v>
      </c>
      <c r="X23" s="33">
        <v>0.44588</v>
      </c>
      <c r="Y23" s="33">
        <f t="shared" si="7"/>
        <v>1.2503169999999999</v>
      </c>
      <c r="Z23" s="33">
        <v>6.33</v>
      </c>
      <c r="AA23" s="33">
        <v>4.665</v>
      </c>
      <c r="AB23" s="33">
        <f t="shared" si="8"/>
        <v>10.995000000000001</v>
      </c>
      <c r="AC23" s="33">
        <v>1.879</v>
      </c>
      <c r="AD23" s="33">
        <v>1.2050000000000001</v>
      </c>
      <c r="AE23" s="33">
        <f t="shared" si="9"/>
        <v>3.0840000000000001</v>
      </c>
      <c r="AF23" s="33">
        <v>0.73978299999999997</v>
      </c>
      <c r="AG23" s="33">
        <v>0.42340699999999998</v>
      </c>
      <c r="AH23" s="33">
        <f t="shared" si="10"/>
        <v>1.1631899999999999</v>
      </c>
      <c r="AI23" s="33">
        <v>0.32217699999999999</v>
      </c>
      <c r="AJ23" s="33">
        <v>0.17363100000000001</v>
      </c>
      <c r="AK23" s="33">
        <f t="shared" si="11"/>
        <v>0.49580800000000003</v>
      </c>
    </row>
    <row r="24" spans="1:37" s="24" customFormat="1" ht="18.75" customHeight="1">
      <c r="A24" s="5" t="s">
        <v>21</v>
      </c>
      <c r="B24" s="32">
        <v>63.6</v>
      </c>
      <c r="C24" s="32">
        <v>50.3</v>
      </c>
      <c r="D24" s="32">
        <f t="shared" si="0"/>
        <v>113.9</v>
      </c>
      <c r="E24" s="32">
        <v>26.1</v>
      </c>
      <c r="F24" s="32">
        <v>18.7</v>
      </c>
      <c r="G24" s="32">
        <f t="shared" si="1"/>
        <v>44.8</v>
      </c>
      <c r="H24" s="32">
        <v>12.147563</v>
      </c>
      <c r="I24" s="32">
        <v>7.9064230000000002</v>
      </c>
      <c r="J24" s="32">
        <f t="shared" si="2"/>
        <v>20.053986000000002</v>
      </c>
      <c r="K24" s="32">
        <v>6.2959560000000003</v>
      </c>
      <c r="L24" s="32">
        <v>4.157273</v>
      </c>
      <c r="M24" s="32">
        <f t="shared" si="3"/>
        <v>10.453229</v>
      </c>
      <c r="N24" s="33">
        <v>12.250999999999999</v>
      </c>
      <c r="O24" s="33">
        <v>9.2530000000000001</v>
      </c>
      <c r="P24" s="33">
        <f t="shared" si="4"/>
        <v>21.503999999999998</v>
      </c>
      <c r="Q24" s="33">
        <v>4.5510000000000002</v>
      </c>
      <c r="R24" s="33">
        <v>2.9449999999999998</v>
      </c>
      <c r="S24" s="33">
        <f t="shared" si="5"/>
        <v>7.4960000000000004</v>
      </c>
      <c r="T24" s="33">
        <v>1.832773</v>
      </c>
      <c r="U24" s="33">
        <v>1.1134599999999999</v>
      </c>
      <c r="V24" s="33">
        <f t="shared" si="6"/>
        <v>2.9462329999999999</v>
      </c>
      <c r="W24" s="33">
        <v>0.85989000000000004</v>
      </c>
      <c r="X24" s="33">
        <v>0.50829800000000003</v>
      </c>
      <c r="Y24" s="33">
        <f t="shared" si="7"/>
        <v>1.368188</v>
      </c>
      <c r="Z24" s="33">
        <v>6.6909999999999998</v>
      </c>
      <c r="AA24" s="33">
        <v>5.04</v>
      </c>
      <c r="AB24" s="33">
        <f t="shared" si="8"/>
        <v>11.731</v>
      </c>
      <c r="AC24" s="33">
        <v>2.0539999999999998</v>
      </c>
      <c r="AD24" s="33">
        <v>1.306</v>
      </c>
      <c r="AE24" s="33">
        <f t="shared" si="9"/>
        <v>3.36</v>
      </c>
      <c r="AF24" s="33">
        <v>0.73794499999999996</v>
      </c>
      <c r="AG24" s="33">
        <v>0.44401000000000002</v>
      </c>
      <c r="AH24" s="33">
        <f t="shared" si="10"/>
        <v>1.1819549999999999</v>
      </c>
      <c r="AI24" s="33">
        <v>0.340916</v>
      </c>
      <c r="AJ24" s="33">
        <v>0.17796600000000001</v>
      </c>
      <c r="AK24" s="33">
        <f t="shared" si="11"/>
        <v>0.51888200000000007</v>
      </c>
    </row>
    <row r="25" spans="1:37" s="24" customFormat="1" ht="18.75" customHeight="1">
      <c r="A25" s="5" t="s">
        <v>22</v>
      </c>
      <c r="B25" s="32">
        <v>65.099999999999994</v>
      </c>
      <c r="C25" s="32">
        <v>57.3</v>
      </c>
      <c r="D25" s="32">
        <f t="shared" si="0"/>
        <v>122.39999999999999</v>
      </c>
      <c r="E25" s="32">
        <v>26.3</v>
      </c>
      <c r="F25" s="32">
        <v>20.6</v>
      </c>
      <c r="G25" s="32">
        <f t="shared" si="1"/>
        <v>46.900000000000006</v>
      </c>
      <c r="H25" s="32">
        <v>12.763695</v>
      </c>
      <c r="I25" s="32">
        <v>9.0320400000000003</v>
      </c>
      <c r="J25" s="32">
        <f t="shared" si="2"/>
        <v>21.795735000000001</v>
      </c>
      <c r="K25" s="32">
        <v>6.7318980000000002</v>
      </c>
      <c r="L25" s="32">
        <v>4.6864670000000004</v>
      </c>
      <c r="M25" s="32">
        <f t="shared" si="3"/>
        <v>11.418365000000001</v>
      </c>
      <c r="N25" s="33">
        <v>11.943</v>
      </c>
      <c r="O25" s="33">
        <v>9.7260000000000009</v>
      </c>
      <c r="P25" s="33">
        <f t="shared" si="4"/>
        <v>21.669</v>
      </c>
      <c r="Q25" s="33">
        <v>4.43</v>
      </c>
      <c r="R25" s="33">
        <v>3.0619999999999998</v>
      </c>
      <c r="S25" s="33">
        <f t="shared" si="5"/>
        <v>7.4919999999999991</v>
      </c>
      <c r="T25" s="33">
        <v>1.738102</v>
      </c>
      <c r="U25" s="33">
        <v>0.99361600000000005</v>
      </c>
      <c r="V25" s="33">
        <f t="shared" si="6"/>
        <v>2.7317179999999999</v>
      </c>
      <c r="W25" s="33">
        <v>1.0382800000000001</v>
      </c>
      <c r="X25" s="33">
        <v>0.63064799999999999</v>
      </c>
      <c r="Y25" s="33">
        <f t="shared" si="7"/>
        <v>1.6689280000000002</v>
      </c>
      <c r="Z25" s="33">
        <v>6.4219999999999997</v>
      </c>
      <c r="AA25" s="33">
        <v>5.4080000000000004</v>
      </c>
      <c r="AB25" s="33">
        <f t="shared" si="8"/>
        <v>11.83</v>
      </c>
      <c r="AC25" s="33">
        <v>1.93</v>
      </c>
      <c r="AD25" s="33">
        <v>1.32</v>
      </c>
      <c r="AE25" s="33">
        <f t="shared" si="9"/>
        <v>3.25</v>
      </c>
      <c r="AF25" s="33">
        <v>0.73777300000000001</v>
      </c>
      <c r="AG25" s="33">
        <v>0.47266599999999998</v>
      </c>
      <c r="AH25" s="33">
        <f t="shared" si="10"/>
        <v>1.210439</v>
      </c>
      <c r="AI25" s="33">
        <v>0.367114</v>
      </c>
      <c r="AJ25" s="33">
        <v>0.205822</v>
      </c>
      <c r="AK25" s="33">
        <f t="shared" si="11"/>
        <v>0.572936</v>
      </c>
    </row>
    <row r="26" spans="1:37" s="24" customFormat="1" ht="18.75" customHeight="1">
      <c r="A26" s="5" t="s">
        <v>23</v>
      </c>
      <c r="B26" s="32">
        <v>68.400000000000006</v>
      </c>
      <c r="C26" s="32">
        <v>59.9</v>
      </c>
      <c r="D26" s="32">
        <f t="shared" si="0"/>
        <v>128.30000000000001</v>
      </c>
      <c r="E26" s="32">
        <v>27.3</v>
      </c>
      <c r="F26" s="32">
        <v>21.5</v>
      </c>
      <c r="G26" s="32">
        <f t="shared" si="1"/>
        <v>48.8</v>
      </c>
      <c r="H26" s="32">
        <v>13.691281</v>
      </c>
      <c r="I26" s="32">
        <v>9.5846739999999997</v>
      </c>
      <c r="J26" s="32">
        <f t="shared" si="2"/>
        <v>23.275955</v>
      </c>
      <c r="K26" s="32">
        <v>6.9213909999999998</v>
      </c>
      <c r="L26" s="32">
        <v>4.8120029999999998</v>
      </c>
      <c r="M26" s="32">
        <f t="shared" si="3"/>
        <v>11.733394000000001</v>
      </c>
      <c r="N26" s="33">
        <v>12.763999999999999</v>
      </c>
      <c r="O26" s="33">
        <v>10.365</v>
      </c>
      <c r="P26" s="33">
        <f t="shared" si="4"/>
        <v>23.128999999999998</v>
      </c>
      <c r="Q26" s="33">
        <v>4.734</v>
      </c>
      <c r="R26" s="33">
        <v>3.343</v>
      </c>
      <c r="S26" s="33">
        <f t="shared" si="5"/>
        <v>8.077</v>
      </c>
      <c r="T26" s="33">
        <v>1.978029</v>
      </c>
      <c r="U26" s="33">
        <v>1.2512490000000001</v>
      </c>
      <c r="V26" s="33">
        <f t="shared" si="6"/>
        <v>3.2292779999999999</v>
      </c>
      <c r="W26" s="33">
        <v>0.95990900000000001</v>
      </c>
      <c r="X26" s="33">
        <v>0.57109399999999999</v>
      </c>
      <c r="Y26" s="33">
        <f t="shared" si="7"/>
        <v>1.5310030000000001</v>
      </c>
      <c r="Z26" s="33">
        <v>6.7759999999999998</v>
      </c>
      <c r="AA26" s="33">
        <v>5.7409999999999997</v>
      </c>
      <c r="AB26" s="33">
        <f t="shared" si="8"/>
        <v>12.516999999999999</v>
      </c>
      <c r="AC26" s="33">
        <v>2.1360000000000001</v>
      </c>
      <c r="AD26" s="33">
        <v>1.526</v>
      </c>
      <c r="AE26" s="33">
        <f t="shared" si="9"/>
        <v>3.6619999999999999</v>
      </c>
      <c r="AF26" s="33">
        <v>0.83317200000000002</v>
      </c>
      <c r="AG26" s="33">
        <v>0.517042</v>
      </c>
      <c r="AH26" s="33">
        <f t="shared" si="10"/>
        <v>1.350214</v>
      </c>
      <c r="AI26" s="33">
        <v>0.38915300000000003</v>
      </c>
      <c r="AJ26" s="33">
        <v>0.21155299999999999</v>
      </c>
      <c r="AK26" s="33">
        <f t="shared" si="11"/>
        <v>0.60070599999999996</v>
      </c>
    </row>
    <row r="27" spans="1:37" s="24" customFormat="1" ht="18.75" customHeight="1">
      <c r="A27" s="5" t="s">
        <v>24</v>
      </c>
      <c r="B27" s="32">
        <v>69.7</v>
      </c>
      <c r="C27" s="32">
        <v>61.1</v>
      </c>
      <c r="D27" s="32">
        <f t="shared" si="0"/>
        <v>130.80000000000001</v>
      </c>
      <c r="E27" s="32">
        <v>28.5</v>
      </c>
      <c r="F27" s="32">
        <v>22.7</v>
      </c>
      <c r="G27" s="32">
        <f t="shared" si="1"/>
        <v>51.2</v>
      </c>
      <c r="H27" s="32">
        <v>14.22226</v>
      </c>
      <c r="I27" s="32">
        <v>10.108401000000001</v>
      </c>
      <c r="J27" s="32">
        <f t="shared" si="2"/>
        <v>24.330660999999999</v>
      </c>
      <c r="K27" s="32">
        <v>7.46462</v>
      </c>
      <c r="L27" s="32">
        <v>5.2801049999999998</v>
      </c>
      <c r="M27" s="32">
        <f t="shared" si="3"/>
        <v>12.744724999999999</v>
      </c>
      <c r="N27" s="33">
        <v>13.762</v>
      </c>
      <c r="O27" s="33">
        <v>10.994999999999999</v>
      </c>
      <c r="P27" s="33">
        <f t="shared" si="4"/>
        <v>24.756999999999998</v>
      </c>
      <c r="Q27" s="33">
        <v>5.0999999999999996</v>
      </c>
      <c r="R27" s="33">
        <v>3.597</v>
      </c>
      <c r="S27" s="33">
        <f t="shared" si="5"/>
        <v>8.6969999999999992</v>
      </c>
      <c r="T27" s="33">
        <v>2.1810580000000002</v>
      </c>
      <c r="U27" s="33">
        <v>1.3562099999999999</v>
      </c>
      <c r="V27" s="33">
        <f t="shared" si="6"/>
        <v>3.5372680000000001</v>
      </c>
      <c r="W27" s="33">
        <v>1.0472090000000001</v>
      </c>
      <c r="X27" s="33">
        <v>0.63389899999999999</v>
      </c>
      <c r="Y27" s="33">
        <f t="shared" si="7"/>
        <v>1.681108</v>
      </c>
      <c r="Z27" s="33">
        <v>7.367</v>
      </c>
      <c r="AA27" s="33">
        <v>6.3689999999999998</v>
      </c>
      <c r="AB27" s="33">
        <f t="shared" si="8"/>
        <v>13.736000000000001</v>
      </c>
      <c r="AC27" s="33">
        <v>2.395</v>
      </c>
      <c r="AD27" s="33">
        <v>1.776</v>
      </c>
      <c r="AE27" s="33">
        <f t="shared" si="9"/>
        <v>4.1710000000000003</v>
      </c>
      <c r="AF27" s="33">
        <v>0.89533600000000002</v>
      </c>
      <c r="AG27" s="33">
        <v>0.57600600000000002</v>
      </c>
      <c r="AH27" s="33">
        <f t="shared" si="10"/>
        <v>1.4713419999999999</v>
      </c>
      <c r="AI27" s="33">
        <v>0.39493200000000001</v>
      </c>
      <c r="AJ27" s="33">
        <v>0.21909400000000001</v>
      </c>
      <c r="AK27" s="33">
        <f t="shared" si="11"/>
        <v>0.61402599999999996</v>
      </c>
    </row>
    <row r="28" spans="1:37" s="24" customFormat="1" ht="18.75" customHeight="1">
      <c r="A28" s="5" t="s">
        <v>25</v>
      </c>
      <c r="B28" s="32">
        <v>70.5</v>
      </c>
      <c r="C28" s="32">
        <v>61.6</v>
      </c>
      <c r="D28" s="32">
        <f t="shared" si="0"/>
        <v>132.1</v>
      </c>
      <c r="E28" s="32">
        <v>28.9</v>
      </c>
      <c r="F28" s="32">
        <v>23.3</v>
      </c>
      <c r="G28" s="32">
        <f t="shared" si="1"/>
        <v>52.2</v>
      </c>
      <c r="H28" s="32">
        <v>14.473940000000001</v>
      </c>
      <c r="I28" s="32">
        <v>10.497579999999999</v>
      </c>
      <c r="J28" s="32">
        <f t="shared" si="2"/>
        <v>24.971519999999998</v>
      </c>
      <c r="K28" s="32">
        <v>7.816516</v>
      </c>
      <c r="L28" s="32">
        <v>5.5979830000000002</v>
      </c>
      <c r="M28" s="32">
        <f t="shared" si="3"/>
        <v>13.414498999999999</v>
      </c>
      <c r="N28" s="33">
        <v>13.988</v>
      </c>
      <c r="O28" s="33">
        <v>11.324999999999999</v>
      </c>
      <c r="P28" s="33">
        <f t="shared" si="4"/>
        <v>25.312999999999999</v>
      </c>
      <c r="Q28" s="33">
        <v>5.3129999999999997</v>
      </c>
      <c r="R28" s="33">
        <v>3.8340000000000001</v>
      </c>
      <c r="S28" s="33">
        <f t="shared" si="5"/>
        <v>9.1470000000000002</v>
      </c>
      <c r="T28" s="33">
        <v>2.2978450000000001</v>
      </c>
      <c r="U28" s="33">
        <v>1.4655940000000001</v>
      </c>
      <c r="V28" s="33">
        <f t="shared" si="6"/>
        <v>3.763439</v>
      </c>
      <c r="W28" s="33">
        <v>1.1148359999999999</v>
      </c>
      <c r="X28" s="33">
        <v>0.71954799999999997</v>
      </c>
      <c r="Y28" s="33">
        <f t="shared" si="7"/>
        <v>1.834384</v>
      </c>
      <c r="Z28" s="33">
        <v>7.5129999999999999</v>
      </c>
      <c r="AA28" s="33">
        <v>6.601</v>
      </c>
      <c r="AB28" s="33">
        <f t="shared" si="8"/>
        <v>14.114000000000001</v>
      </c>
      <c r="AC28" s="33">
        <v>2.516</v>
      </c>
      <c r="AD28" s="33">
        <v>1.95</v>
      </c>
      <c r="AE28" s="33">
        <f t="shared" si="9"/>
        <v>4.4660000000000002</v>
      </c>
      <c r="AF28" s="33">
        <v>0.93002899999999999</v>
      </c>
      <c r="AG28" s="33">
        <v>0.62827200000000005</v>
      </c>
      <c r="AH28" s="33">
        <f t="shared" si="10"/>
        <v>1.5583010000000002</v>
      </c>
      <c r="AI28" s="33">
        <v>0.41005399999999997</v>
      </c>
      <c r="AJ28" s="33">
        <v>0.235037</v>
      </c>
      <c r="AK28" s="33">
        <f t="shared" si="11"/>
        <v>0.64509099999999997</v>
      </c>
    </row>
    <row r="29" spans="1:37" s="24" customFormat="1" ht="18.75" customHeight="1">
      <c r="A29" s="5" t="s">
        <v>26</v>
      </c>
      <c r="B29" s="32">
        <v>71.099999999999994</v>
      </c>
      <c r="C29" s="32">
        <v>62.6</v>
      </c>
      <c r="D29" s="32">
        <f t="shared" si="0"/>
        <v>133.69999999999999</v>
      </c>
      <c r="E29" s="32">
        <v>29.9</v>
      </c>
      <c r="F29" s="32">
        <v>24.6</v>
      </c>
      <c r="G29" s="32">
        <f t="shared" si="1"/>
        <v>54.5</v>
      </c>
      <c r="H29" s="32">
        <v>14.929517000000001</v>
      </c>
      <c r="I29" s="32">
        <v>10.968202</v>
      </c>
      <c r="J29" s="32">
        <f t="shared" si="2"/>
        <v>25.897719000000002</v>
      </c>
      <c r="K29" s="32">
        <v>8.0580309999999997</v>
      </c>
      <c r="L29" s="32">
        <v>5.9823769999999996</v>
      </c>
      <c r="M29" s="32">
        <f t="shared" si="3"/>
        <v>14.040407999999999</v>
      </c>
      <c r="N29" s="33">
        <v>14.455</v>
      </c>
      <c r="O29" s="33">
        <v>11.81</v>
      </c>
      <c r="P29" s="33">
        <f t="shared" si="4"/>
        <v>26.265000000000001</v>
      </c>
      <c r="Q29" s="33">
        <v>5.4649999999999999</v>
      </c>
      <c r="R29" s="33">
        <v>3.988</v>
      </c>
      <c r="S29" s="33">
        <f t="shared" si="5"/>
        <v>9.4529999999999994</v>
      </c>
      <c r="T29" s="33">
        <v>2.456623</v>
      </c>
      <c r="U29" s="33">
        <v>1.628949</v>
      </c>
      <c r="V29" s="33">
        <f t="shared" si="6"/>
        <v>4.085572</v>
      </c>
      <c r="W29" s="33">
        <v>1.186963</v>
      </c>
      <c r="X29" s="33">
        <v>0.77941499999999997</v>
      </c>
      <c r="Y29" s="33">
        <f t="shared" si="7"/>
        <v>1.966378</v>
      </c>
      <c r="Z29" s="33">
        <v>7.6369999999999996</v>
      </c>
      <c r="AA29" s="33">
        <v>6.7910000000000004</v>
      </c>
      <c r="AB29" s="33">
        <f t="shared" si="8"/>
        <v>14.428000000000001</v>
      </c>
      <c r="AC29" s="33">
        <v>2.605</v>
      </c>
      <c r="AD29" s="33">
        <v>2.0499999999999998</v>
      </c>
      <c r="AE29" s="33">
        <f t="shared" si="9"/>
        <v>4.6549999999999994</v>
      </c>
      <c r="AF29" s="33">
        <v>0.99324199999999996</v>
      </c>
      <c r="AG29" s="33">
        <v>0.68050500000000003</v>
      </c>
      <c r="AH29" s="33">
        <f t="shared" si="10"/>
        <v>1.6737470000000001</v>
      </c>
      <c r="AI29" s="33">
        <v>0.455625</v>
      </c>
      <c r="AJ29" s="33">
        <v>0.27062199999999997</v>
      </c>
      <c r="AK29" s="33">
        <f t="shared" si="11"/>
        <v>0.72624699999999998</v>
      </c>
    </row>
    <row r="30" spans="1:37" s="24" customFormat="1" ht="18.75" customHeight="1">
      <c r="A30" s="5" t="s">
        <v>27</v>
      </c>
      <c r="B30" s="32">
        <v>71.099999999999994</v>
      </c>
      <c r="C30" s="32">
        <v>64.400000000000006</v>
      </c>
      <c r="D30" s="32">
        <f t="shared" si="0"/>
        <v>135.5</v>
      </c>
      <c r="E30" s="32">
        <v>31.1</v>
      </c>
      <c r="F30" s="32">
        <v>26.2</v>
      </c>
      <c r="G30" s="32">
        <f t="shared" si="1"/>
        <v>57.3</v>
      </c>
      <c r="H30" s="32">
        <v>15.898127000000001</v>
      </c>
      <c r="I30" s="32">
        <v>12.319570000000001</v>
      </c>
      <c r="J30" s="32">
        <f t="shared" si="2"/>
        <v>28.217697000000001</v>
      </c>
      <c r="K30" s="32">
        <v>9.2581310000000006</v>
      </c>
      <c r="L30" s="32">
        <v>6.9996479999999996</v>
      </c>
      <c r="M30" s="32">
        <f t="shared" si="3"/>
        <v>16.257778999999999</v>
      </c>
      <c r="N30" s="33">
        <v>13.71</v>
      </c>
      <c r="O30" s="33">
        <v>12.58</v>
      </c>
      <c r="P30" s="33">
        <f t="shared" si="4"/>
        <v>26.29</v>
      </c>
      <c r="Q30" s="33">
        <v>5.3319999999999999</v>
      </c>
      <c r="R30" s="33">
        <v>4.5970000000000004</v>
      </c>
      <c r="S30" s="33">
        <f t="shared" si="5"/>
        <v>9.9290000000000003</v>
      </c>
      <c r="T30" s="33">
        <v>2.3930530000000001</v>
      </c>
      <c r="U30" s="33">
        <v>1.828538</v>
      </c>
      <c r="V30" s="33">
        <f t="shared" si="6"/>
        <v>4.2215910000000001</v>
      </c>
      <c r="W30" s="33">
        <v>1.2552509999999999</v>
      </c>
      <c r="X30" s="33">
        <v>0.89497599999999999</v>
      </c>
      <c r="Y30" s="33">
        <f t="shared" si="7"/>
        <v>2.1502270000000001</v>
      </c>
      <c r="Z30" s="33">
        <v>7.6609999999999996</v>
      </c>
      <c r="AA30" s="33">
        <v>7.0220000000000002</v>
      </c>
      <c r="AB30" s="33">
        <f t="shared" si="8"/>
        <v>14.683</v>
      </c>
      <c r="AC30" s="33">
        <v>2.61</v>
      </c>
      <c r="AD30" s="33">
        <v>2.1059999999999999</v>
      </c>
      <c r="AE30" s="33">
        <f t="shared" si="9"/>
        <v>4.7159999999999993</v>
      </c>
      <c r="AF30" s="33">
        <v>1.02475</v>
      </c>
      <c r="AG30" s="33">
        <v>0.71933199999999997</v>
      </c>
      <c r="AH30" s="33">
        <f t="shared" si="10"/>
        <v>1.7440820000000001</v>
      </c>
      <c r="AI30" s="33">
        <v>0.47776299999999999</v>
      </c>
      <c r="AJ30" s="33">
        <v>0.302622</v>
      </c>
      <c r="AK30" s="33">
        <f t="shared" si="11"/>
        <v>0.780385</v>
      </c>
    </row>
    <row r="31" spans="1:37" s="24" customFormat="1" ht="18.75" customHeight="1">
      <c r="A31" s="5" t="s">
        <v>28</v>
      </c>
      <c r="B31" s="36">
        <v>70.599999999999994</v>
      </c>
      <c r="C31" s="36">
        <v>64.72</v>
      </c>
      <c r="D31" s="32">
        <f t="shared" si="0"/>
        <v>135.32</v>
      </c>
      <c r="E31" s="36">
        <v>31.37</v>
      </c>
      <c r="F31" s="36">
        <v>27.01</v>
      </c>
      <c r="G31" s="32">
        <f t="shared" si="1"/>
        <v>58.38</v>
      </c>
      <c r="H31" s="36">
        <v>16.46</v>
      </c>
      <c r="I31" s="36">
        <v>12.95</v>
      </c>
      <c r="J31" s="32">
        <f t="shared" si="2"/>
        <v>29.41</v>
      </c>
      <c r="K31" s="36">
        <v>9.5299999999999994</v>
      </c>
      <c r="L31" s="36">
        <v>7.36</v>
      </c>
      <c r="M31" s="32">
        <f t="shared" si="3"/>
        <v>16.89</v>
      </c>
      <c r="N31" s="34">
        <v>13.98</v>
      </c>
      <c r="O31" s="34">
        <v>12.731999999999999</v>
      </c>
      <c r="P31" s="33">
        <f t="shared" si="4"/>
        <v>26.712</v>
      </c>
      <c r="Q31" s="34">
        <v>5.6239999999999997</v>
      </c>
      <c r="R31" s="34">
        <v>4.9109999999999996</v>
      </c>
      <c r="S31" s="33">
        <f t="shared" si="5"/>
        <v>10.535</v>
      </c>
      <c r="T31" s="34">
        <v>2.83</v>
      </c>
      <c r="U31" s="34">
        <v>2.21</v>
      </c>
      <c r="V31" s="33">
        <f t="shared" si="6"/>
        <v>5.04</v>
      </c>
      <c r="W31" s="34">
        <v>1.48</v>
      </c>
      <c r="X31" s="34">
        <v>1.0900000000000001</v>
      </c>
      <c r="Y31" s="33">
        <f t="shared" si="7"/>
        <v>2.5700000000000003</v>
      </c>
      <c r="Z31" s="34">
        <v>7.8040000000000003</v>
      </c>
      <c r="AA31" s="34">
        <v>7.2039999999999997</v>
      </c>
      <c r="AB31" s="33">
        <f t="shared" si="8"/>
        <v>15.007999999999999</v>
      </c>
      <c r="AC31" s="34">
        <v>2.71</v>
      </c>
      <c r="AD31" s="34">
        <v>2.27</v>
      </c>
      <c r="AE31" s="33">
        <f t="shared" si="9"/>
        <v>4.9800000000000004</v>
      </c>
      <c r="AF31" s="34">
        <v>1.0900000000000001</v>
      </c>
      <c r="AG31" s="34">
        <v>0.79600000000000004</v>
      </c>
      <c r="AH31" s="33">
        <f t="shared" si="10"/>
        <v>1.8860000000000001</v>
      </c>
      <c r="AI31" s="34">
        <v>0.53100000000000003</v>
      </c>
      <c r="AJ31" s="34">
        <v>0.35799999999999998</v>
      </c>
      <c r="AK31" s="33">
        <f t="shared" si="11"/>
        <v>0.88900000000000001</v>
      </c>
    </row>
    <row r="32" spans="1:37" s="24" customFormat="1" ht="18.75" hidden="1" customHeight="1">
      <c r="A32" s="5" t="s">
        <v>44</v>
      </c>
      <c r="B32" s="37"/>
      <c r="C32" s="37"/>
      <c r="D32" s="32">
        <f t="shared" si="0"/>
        <v>0</v>
      </c>
      <c r="E32" s="36"/>
      <c r="F32" s="36"/>
      <c r="G32" s="32">
        <f t="shared" si="1"/>
        <v>0</v>
      </c>
      <c r="H32" s="36"/>
      <c r="I32" s="36"/>
      <c r="J32" s="32">
        <f t="shared" si="2"/>
        <v>0</v>
      </c>
      <c r="K32" s="36"/>
      <c r="L32" s="36"/>
      <c r="M32" s="32">
        <f t="shared" si="3"/>
        <v>0</v>
      </c>
      <c r="N32" s="37"/>
      <c r="O32" s="37"/>
      <c r="P32" s="32">
        <f t="shared" si="4"/>
        <v>0</v>
      </c>
      <c r="Q32" s="36"/>
      <c r="R32" s="36"/>
      <c r="S32" s="32">
        <f t="shared" si="5"/>
        <v>0</v>
      </c>
      <c r="T32" s="36"/>
      <c r="U32" s="36"/>
      <c r="V32" s="32">
        <f t="shared" si="6"/>
        <v>0</v>
      </c>
      <c r="W32" s="36"/>
      <c r="X32" s="36"/>
      <c r="Y32" s="32">
        <f t="shared" si="7"/>
        <v>0</v>
      </c>
      <c r="Z32" s="37"/>
      <c r="AA32" s="37"/>
      <c r="AB32" s="32">
        <f t="shared" si="8"/>
        <v>0</v>
      </c>
      <c r="AC32" s="36"/>
      <c r="AD32" s="36"/>
      <c r="AE32" s="32">
        <f t="shared" si="9"/>
        <v>0</v>
      </c>
      <c r="AF32" s="36"/>
      <c r="AG32" s="36"/>
      <c r="AH32" s="32">
        <f t="shared" si="10"/>
        <v>0</v>
      </c>
      <c r="AI32" s="36"/>
      <c r="AJ32" s="36"/>
      <c r="AK32" s="32">
        <f t="shared" si="11"/>
        <v>0</v>
      </c>
    </row>
    <row r="33" spans="1:37" s="24" customFormat="1" ht="18.75" hidden="1" customHeight="1">
      <c r="A33" s="5" t="s">
        <v>45</v>
      </c>
      <c r="B33" s="32"/>
      <c r="C33" s="32"/>
      <c r="D33" s="32">
        <f t="shared" si="0"/>
        <v>0</v>
      </c>
      <c r="E33" s="32"/>
      <c r="F33" s="32"/>
      <c r="G33" s="32">
        <f t="shared" si="1"/>
        <v>0</v>
      </c>
      <c r="H33" s="32"/>
      <c r="I33" s="32"/>
      <c r="J33" s="32">
        <f t="shared" si="2"/>
        <v>0</v>
      </c>
      <c r="K33" s="32"/>
      <c r="L33" s="32"/>
      <c r="M33" s="32">
        <f t="shared" si="3"/>
        <v>0</v>
      </c>
      <c r="N33" s="32"/>
      <c r="O33" s="32"/>
      <c r="P33" s="32">
        <f t="shared" si="4"/>
        <v>0</v>
      </c>
      <c r="Q33" s="32"/>
      <c r="R33" s="32"/>
      <c r="S33" s="32">
        <f t="shared" si="5"/>
        <v>0</v>
      </c>
      <c r="T33" s="32"/>
      <c r="U33" s="32"/>
      <c r="V33" s="32">
        <f t="shared" si="6"/>
        <v>0</v>
      </c>
      <c r="W33" s="32"/>
      <c r="X33" s="32"/>
      <c r="Y33" s="32">
        <f t="shared" si="7"/>
        <v>0</v>
      </c>
      <c r="Z33" s="32"/>
      <c r="AA33" s="32"/>
      <c r="AB33" s="32">
        <f t="shared" si="8"/>
        <v>0</v>
      </c>
      <c r="AC33" s="32"/>
      <c r="AD33" s="32"/>
      <c r="AE33" s="32">
        <f t="shared" si="9"/>
        <v>0</v>
      </c>
      <c r="AF33" s="32"/>
      <c r="AG33" s="32"/>
      <c r="AH33" s="32">
        <f t="shared" si="10"/>
        <v>0</v>
      </c>
      <c r="AI33" s="32"/>
      <c r="AJ33" s="32"/>
      <c r="AK33" s="32">
        <f t="shared" si="11"/>
        <v>0</v>
      </c>
    </row>
    <row r="34" spans="1:37" s="74" customFormat="1" ht="14.25">
      <c r="B34" s="75" t="s">
        <v>111</v>
      </c>
      <c r="C34" s="75"/>
      <c r="D34" s="75"/>
      <c r="E34" s="75"/>
      <c r="F34" s="75"/>
      <c r="G34" s="75"/>
      <c r="H34" s="75"/>
      <c r="I34" s="75"/>
      <c r="N34" s="75" t="s">
        <v>112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 t="s">
        <v>112</v>
      </c>
      <c r="AA34" s="75"/>
      <c r="AB34" s="75"/>
      <c r="AC34" s="75"/>
      <c r="AD34" s="75"/>
      <c r="AE34" s="75"/>
      <c r="AF34" s="75"/>
      <c r="AG34" s="75"/>
      <c r="AH34" s="75"/>
      <c r="AI34" s="75"/>
      <c r="AJ34" s="75"/>
    </row>
    <row r="36" spans="1:37">
      <c r="B36" s="64">
        <f t="shared" ref="B36:C36" si="12">B31/B5</f>
        <v>5.1159420289855069</v>
      </c>
      <c r="C36" s="64">
        <f t="shared" si="12"/>
        <v>11.985185185185184</v>
      </c>
      <c r="D36" s="64">
        <f>D31/D5</f>
        <v>7.0479166666666648</v>
      </c>
      <c r="E36" s="63"/>
      <c r="F36" s="63"/>
      <c r="G36" s="63">
        <f t="shared" ref="G36:H36" si="13">G31/G5</f>
        <v>18.832258064516129</v>
      </c>
      <c r="H36" s="63" t="e">
        <f t="shared" si="13"/>
        <v>#DIV/0!</v>
      </c>
      <c r="I36" s="63"/>
      <c r="J36" s="63"/>
      <c r="K36" s="63">
        <f t="shared" ref="K36:AJ36" si="14">K31/K5</f>
        <v>7.3307692307692296</v>
      </c>
      <c r="L36" s="63">
        <f t="shared" si="14"/>
        <v>36.799999999999997</v>
      </c>
      <c r="M36" s="63"/>
      <c r="N36" s="63"/>
      <c r="O36" s="63" t="e">
        <f t="shared" si="14"/>
        <v>#DIV/0!</v>
      </c>
      <c r="P36" s="63" t="e">
        <f t="shared" si="14"/>
        <v>#DIV/0!</v>
      </c>
      <c r="Q36" s="63"/>
      <c r="R36" s="63"/>
      <c r="S36" s="63" t="e">
        <f t="shared" si="14"/>
        <v>#DIV/0!</v>
      </c>
      <c r="T36" s="63" t="e">
        <f t="shared" si="14"/>
        <v>#DIV/0!</v>
      </c>
      <c r="U36" s="63"/>
      <c r="V36" s="63"/>
      <c r="W36" s="63" t="e">
        <f t="shared" si="14"/>
        <v>#DIV/0!</v>
      </c>
      <c r="X36" s="63" t="e">
        <f t="shared" si="14"/>
        <v>#DIV/0!</v>
      </c>
      <c r="Y36" s="63"/>
      <c r="Z36" s="63"/>
      <c r="AA36" s="63" t="e">
        <f t="shared" si="14"/>
        <v>#DIV/0!</v>
      </c>
      <c r="AB36" s="63" t="e">
        <f t="shared" si="14"/>
        <v>#DIV/0!</v>
      </c>
      <c r="AC36" s="63"/>
      <c r="AD36" s="63"/>
      <c r="AE36" s="63" t="e">
        <f t="shared" si="14"/>
        <v>#DIV/0!</v>
      </c>
      <c r="AF36" s="63" t="e">
        <f t="shared" si="14"/>
        <v>#DIV/0!</v>
      </c>
      <c r="AG36" s="63"/>
      <c r="AH36" s="63"/>
      <c r="AI36" s="63" t="e">
        <f t="shared" si="14"/>
        <v>#DIV/0!</v>
      </c>
      <c r="AJ36" s="63" t="e">
        <f t="shared" si="14"/>
        <v>#DIV/0!</v>
      </c>
      <c r="AK36" s="63"/>
    </row>
    <row r="37" spans="1:37">
      <c r="A37" s="13" t="s">
        <v>29</v>
      </c>
      <c r="B37" s="13" t="s">
        <v>104</v>
      </c>
      <c r="C37" s="13" t="s">
        <v>105</v>
      </c>
    </row>
    <row r="38" spans="1:37">
      <c r="A38" s="13" t="s">
        <v>2</v>
      </c>
      <c r="B38" s="65">
        <f>D5</f>
        <v>19.200000000000003</v>
      </c>
      <c r="C38" s="65">
        <f t="shared" ref="C38:C66" si="15">D5+G5+J5+M5</f>
        <v>23.800000000000004</v>
      </c>
      <c r="H38" s="65"/>
      <c r="I38" s="65"/>
    </row>
    <row r="39" spans="1:37">
      <c r="A39" s="13" t="s">
        <v>3</v>
      </c>
      <c r="B39" s="65">
        <f t="shared" ref="B39:B66" si="16">D6</f>
        <v>24.6</v>
      </c>
      <c r="C39" s="65">
        <f t="shared" si="15"/>
        <v>32</v>
      </c>
      <c r="H39" s="65"/>
      <c r="I39" s="65"/>
    </row>
    <row r="40" spans="1:37">
      <c r="A40" s="13" t="s">
        <v>4</v>
      </c>
      <c r="B40" s="65">
        <f t="shared" si="16"/>
        <v>35</v>
      </c>
      <c r="C40" s="65">
        <f t="shared" si="15"/>
        <v>45.1</v>
      </c>
      <c r="H40" s="65"/>
      <c r="I40" s="65"/>
    </row>
    <row r="41" spans="1:37">
      <c r="A41" s="13" t="s">
        <v>5</v>
      </c>
      <c r="B41" s="65">
        <f t="shared" si="16"/>
        <v>50.5</v>
      </c>
      <c r="C41" s="65">
        <f t="shared" si="15"/>
        <v>66.7</v>
      </c>
      <c r="H41" s="65"/>
      <c r="I41" s="65"/>
    </row>
    <row r="42" spans="1:37">
      <c r="A42" s="13" t="s">
        <v>6</v>
      </c>
      <c r="B42" s="65">
        <f t="shared" si="16"/>
        <v>57</v>
      </c>
      <c r="C42" s="65">
        <f t="shared" si="15"/>
        <v>77.899999999999991</v>
      </c>
      <c r="H42" s="65"/>
      <c r="I42" s="65"/>
    </row>
    <row r="43" spans="1:37">
      <c r="A43" s="13" t="s">
        <v>7</v>
      </c>
      <c r="B43" s="65">
        <f t="shared" si="16"/>
        <v>65.599999999999994</v>
      </c>
      <c r="C43" s="65">
        <f t="shared" si="15"/>
        <v>90.5</v>
      </c>
      <c r="H43" s="65"/>
      <c r="I43" s="65"/>
    </row>
    <row r="44" spans="1:37">
      <c r="A44" s="13" t="s">
        <v>8</v>
      </c>
      <c r="B44" s="65">
        <f t="shared" si="16"/>
        <v>73.8</v>
      </c>
      <c r="C44" s="65">
        <f t="shared" si="15"/>
        <v>105.5</v>
      </c>
      <c r="H44" s="65"/>
      <c r="I44" s="65"/>
    </row>
    <row r="45" spans="1:37">
      <c r="A45" s="13" t="s">
        <v>9</v>
      </c>
      <c r="B45" s="65">
        <f t="shared" si="16"/>
        <v>87.4</v>
      </c>
      <c r="C45" s="65">
        <f t="shared" si="15"/>
        <v>131.19999999999999</v>
      </c>
      <c r="H45" s="65"/>
      <c r="I45" s="65"/>
    </row>
    <row r="46" spans="1:37">
      <c r="A46" s="13" t="s">
        <v>10</v>
      </c>
      <c r="B46" s="65">
        <f t="shared" si="16"/>
        <v>97.4</v>
      </c>
      <c r="C46" s="65">
        <f t="shared" si="15"/>
        <v>150.5</v>
      </c>
      <c r="H46" s="65"/>
      <c r="I46" s="65"/>
    </row>
    <row r="47" spans="1:37">
      <c r="A47" s="13" t="s">
        <v>11</v>
      </c>
      <c r="B47" s="65">
        <f t="shared" si="16"/>
        <v>100.9</v>
      </c>
      <c r="C47" s="65">
        <f t="shared" si="15"/>
        <v>157.727901</v>
      </c>
      <c r="H47" s="65"/>
      <c r="I47" s="65"/>
    </row>
    <row r="48" spans="1:37">
      <c r="A48" s="13" t="s">
        <v>12</v>
      </c>
      <c r="B48" s="65">
        <f t="shared" si="16"/>
        <v>99.6</v>
      </c>
      <c r="C48" s="65">
        <f t="shared" si="15"/>
        <v>156.41014799999996</v>
      </c>
      <c r="H48" s="65"/>
      <c r="I48" s="65"/>
    </row>
    <row r="49" spans="1:12">
      <c r="A49" s="13" t="s">
        <v>13</v>
      </c>
      <c r="B49" s="65">
        <f t="shared" si="16"/>
        <v>97</v>
      </c>
      <c r="C49" s="65">
        <f t="shared" si="15"/>
        <v>154.447644</v>
      </c>
      <c r="H49" s="65"/>
      <c r="I49" s="65"/>
    </row>
    <row r="50" spans="1:12">
      <c r="A50" s="13" t="s">
        <v>14</v>
      </c>
      <c r="B50" s="65">
        <f t="shared" si="16"/>
        <v>105.1</v>
      </c>
      <c r="C50" s="65">
        <f t="shared" si="15"/>
        <v>165.637835</v>
      </c>
      <c r="H50" s="65"/>
      <c r="I50" s="65"/>
    </row>
    <row r="51" spans="1:12">
      <c r="A51" s="13" t="s">
        <v>15</v>
      </c>
      <c r="B51" s="65">
        <f t="shared" si="16"/>
        <v>107.1</v>
      </c>
      <c r="C51" s="65">
        <f t="shared" si="15"/>
        <v>169.488572</v>
      </c>
      <c r="H51" s="65"/>
      <c r="I51" s="65"/>
    </row>
    <row r="52" spans="1:12">
      <c r="A52" s="13" t="s">
        <v>16</v>
      </c>
      <c r="B52" s="65">
        <f t="shared" si="16"/>
        <v>108.19999999999999</v>
      </c>
      <c r="C52" s="65">
        <f t="shared" si="15"/>
        <v>173.33685599999998</v>
      </c>
      <c r="H52" s="65"/>
      <c r="I52" s="65"/>
    </row>
    <row r="53" spans="1:12">
      <c r="A53" s="13" t="s">
        <v>17</v>
      </c>
      <c r="B53" s="65">
        <f t="shared" si="16"/>
        <v>110.3</v>
      </c>
      <c r="C53" s="65">
        <f t="shared" si="15"/>
        <v>177.04074300000002</v>
      </c>
      <c r="H53" s="65"/>
      <c r="I53" s="65"/>
    </row>
    <row r="54" spans="1:12">
      <c r="A54" s="13" t="s">
        <v>18</v>
      </c>
      <c r="B54" s="65">
        <f t="shared" si="16"/>
        <v>111.7</v>
      </c>
      <c r="C54" s="65">
        <f t="shared" si="15"/>
        <v>179.86744899999999</v>
      </c>
      <c r="H54" s="65"/>
      <c r="I54" s="65"/>
    </row>
    <row r="55" spans="1:12">
      <c r="A55" s="13" t="s">
        <v>19</v>
      </c>
      <c r="B55" s="65">
        <f t="shared" si="16"/>
        <v>113.6</v>
      </c>
      <c r="C55" s="65">
        <f t="shared" si="15"/>
        <v>183.11445699999999</v>
      </c>
      <c r="H55" s="65"/>
      <c r="I55" s="65"/>
    </row>
    <row r="56" spans="1:12">
      <c r="A56" s="13" t="s">
        <v>20</v>
      </c>
      <c r="B56" s="65">
        <f t="shared" si="16"/>
        <v>113.8</v>
      </c>
      <c r="C56" s="65">
        <f t="shared" si="15"/>
        <v>185.44398899999999</v>
      </c>
      <c r="H56" s="65"/>
      <c r="I56" s="65"/>
      <c r="K56" s="13">
        <f t="shared" ref="K56:L56" si="17">K32/1000000</f>
        <v>0</v>
      </c>
      <c r="L56" s="13">
        <f t="shared" si="17"/>
        <v>0</v>
      </c>
    </row>
    <row r="57" spans="1:12">
      <c r="A57" s="13" t="s">
        <v>21</v>
      </c>
      <c r="B57" s="65">
        <f t="shared" si="16"/>
        <v>113.9</v>
      </c>
      <c r="C57" s="65">
        <f t="shared" si="15"/>
        <v>189.20721499999999</v>
      </c>
      <c r="H57" s="65"/>
      <c r="I57" s="65"/>
    </row>
    <row r="58" spans="1:12">
      <c r="A58" s="13" t="s">
        <v>22</v>
      </c>
      <c r="B58" s="65">
        <f t="shared" si="16"/>
        <v>122.39999999999999</v>
      </c>
      <c r="C58" s="65">
        <f t="shared" si="15"/>
        <v>202.51410000000001</v>
      </c>
      <c r="H58" s="65"/>
      <c r="I58" s="65"/>
    </row>
    <row r="59" spans="1:12">
      <c r="A59" s="13" t="s">
        <v>23</v>
      </c>
      <c r="B59" s="65">
        <f t="shared" si="16"/>
        <v>128.30000000000001</v>
      </c>
      <c r="C59" s="65">
        <f t="shared" si="15"/>
        <v>212.10934900000004</v>
      </c>
      <c r="H59" s="65"/>
      <c r="I59" s="65"/>
    </row>
    <row r="60" spans="1:12">
      <c r="A60" s="13" t="s">
        <v>24</v>
      </c>
      <c r="B60" s="65">
        <f t="shared" si="16"/>
        <v>130.80000000000001</v>
      </c>
      <c r="C60" s="65">
        <f t="shared" si="15"/>
        <v>219.07538599999998</v>
      </c>
      <c r="H60" s="65"/>
      <c r="I60" s="65"/>
    </row>
    <row r="61" spans="1:12">
      <c r="A61" s="13" t="s">
        <v>25</v>
      </c>
      <c r="B61" s="65">
        <f t="shared" si="16"/>
        <v>132.1</v>
      </c>
      <c r="C61" s="65">
        <f t="shared" si="15"/>
        <v>222.68601900000002</v>
      </c>
      <c r="H61" s="65"/>
      <c r="I61" s="65"/>
    </row>
    <row r="62" spans="1:12">
      <c r="A62" s="13" t="s">
        <v>26</v>
      </c>
      <c r="B62" s="65">
        <f t="shared" si="16"/>
        <v>133.69999999999999</v>
      </c>
      <c r="C62" s="65">
        <f t="shared" si="15"/>
        <v>228.138127</v>
      </c>
      <c r="H62" s="65"/>
      <c r="I62" s="65"/>
    </row>
    <row r="63" spans="1:12">
      <c r="A63" s="13" t="s">
        <v>27</v>
      </c>
      <c r="B63" s="65">
        <f t="shared" si="16"/>
        <v>135.5</v>
      </c>
      <c r="C63" s="65">
        <f t="shared" si="15"/>
        <v>237.275476</v>
      </c>
      <c r="H63" s="65"/>
      <c r="I63" s="65"/>
    </row>
    <row r="64" spans="1:12">
      <c r="A64" s="13" t="s">
        <v>28</v>
      </c>
      <c r="B64" s="65">
        <f t="shared" si="16"/>
        <v>135.32</v>
      </c>
      <c r="C64" s="65">
        <f t="shared" si="15"/>
        <v>240</v>
      </c>
      <c r="H64" s="65"/>
      <c r="I64" s="65"/>
    </row>
    <row r="65" spans="1:9">
      <c r="A65" s="13" t="s">
        <v>44</v>
      </c>
      <c r="B65" s="65">
        <f t="shared" si="16"/>
        <v>0</v>
      </c>
      <c r="C65" s="65">
        <f t="shared" si="15"/>
        <v>0</v>
      </c>
      <c r="H65" s="65"/>
      <c r="I65" s="65"/>
    </row>
    <row r="66" spans="1:9">
      <c r="A66" s="13" t="s">
        <v>45</v>
      </c>
      <c r="B66" s="65">
        <f t="shared" si="16"/>
        <v>0</v>
      </c>
      <c r="C66" s="65">
        <f t="shared" si="15"/>
        <v>0</v>
      </c>
      <c r="H66" s="65"/>
      <c r="I66" s="65"/>
    </row>
  </sheetData>
  <mergeCells count="13">
    <mergeCell ref="AF3:AH3"/>
    <mergeCell ref="AI3:AK3"/>
    <mergeCell ref="N3:P3"/>
    <mergeCell ref="Q3:S3"/>
    <mergeCell ref="T3:V3"/>
    <mergeCell ref="W3:Y3"/>
    <mergeCell ref="Z3:AB3"/>
    <mergeCell ref="AC3:AE3"/>
    <mergeCell ref="A3:A4"/>
    <mergeCell ref="B3:D3"/>
    <mergeCell ref="E3:G3"/>
    <mergeCell ref="H3:J3"/>
    <mergeCell ref="K3:M3"/>
  </mergeCells>
  <printOptions horizontalCentered="1"/>
  <pageMargins left="0.48" right="0.16" top="0.35" bottom="0.54" header="0.22" footer="0.17"/>
  <pageSetup paperSize="9" firstPageNumber="4" orientation="portrait" useFirstPageNumber="1" r:id="rId1"/>
  <headerFooter alignWithMargins="0">
    <oddFooter>&amp;LStatistics of School Education 2008-09&amp;CS-&amp;P</oddFooter>
  </headerFooter>
  <colBreaks count="1" manualBreakCount="1">
    <brk id="13" max="3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showZeros="0" view="pageBreakPreview" topLeftCell="A16" zoomScaleSheetLayoutView="100" workbookViewId="0">
      <selection activeCell="D30" sqref="D30"/>
    </sheetView>
  </sheetViews>
  <sheetFormatPr defaultColWidth="8.85546875" defaultRowHeight="15.75"/>
  <cols>
    <col min="1" max="1" width="12.42578125" style="13" customWidth="1"/>
    <col min="2" max="13" width="6.5703125" style="13" customWidth="1"/>
    <col min="14" max="175" width="8.85546875" style="13"/>
    <col min="176" max="176" width="6.140625" style="13" customWidth="1"/>
    <col min="177" max="177" width="20.28515625" style="13" customWidth="1"/>
    <col min="178" max="178" width="12.42578125" style="13" customWidth="1"/>
    <col min="179" max="179" width="13" style="13" customWidth="1"/>
    <col min="180" max="180" width="12.5703125" style="13" customWidth="1"/>
    <col min="181" max="194" width="11.7109375" style="13" customWidth="1"/>
    <col min="195" max="195" width="12.28515625" style="13" customWidth="1"/>
    <col min="196" max="196" width="11.7109375" style="13" customWidth="1"/>
    <col min="197" max="197" width="12.85546875" style="13" customWidth="1"/>
    <col min="198" max="198" width="11.7109375" style="13" customWidth="1"/>
    <col min="199" max="199" width="12.7109375" style="13" customWidth="1"/>
    <col min="200" max="200" width="11.7109375" style="13" customWidth="1"/>
    <col min="201" max="201" width="13" style="13" customWidth="1"/>
    <col min="202" max="213" width="11.7109375" style="13" customWidth="1"/>
    <col min="214" max="214" width="12.5703125" style="13" customWidth="1"/>
    <col min="215" max="215" width="11.7109375" style="13" customWidth="1"/>
    <col min="216" max="216" width="13" style="13" customWidth="1"/>
    <col min="217" max="222" width="11.7109375" style="13" customWidth="1"/>
    <col min="223" max="223" width="13.7109375" style="13" customWidth="1"/>
    <col min="224" max="224" width="13.140625" style="13" customWidth="1"/>
    <col min="225" max="228" width="13" style="13" customWidth="1"/>
    <col min="229" max="235" width="11.7109375" style="13" customWidth="1"/>
    <col min="236" max="236" width="10.85546875" style="13" customWidth="1"/>
    <col min="237" max="237" width="11.7109375" style="13" customWidth="1"/>
    <col min="238" max="240" width="22.7109375" style="13" customWidth="1"/>
    <col min="241" max="243" width="20.7109375" style="13" customWidth="1"/>
    <col min="244" max="431" width="8.85546875" style="13"/>
    <col min="432" max="432" width="6.140625" style="13" customWidth="1"/>
    <col min="433" max="433" width="20.28515625" style="13" customWidth="1"/>
    <col min="434" max="434" width="12.42578125" style="13" customWidth="1"/>
    <col min="435" max="435" width="13" style="13" customWidth="1"/>
    <col min="436" max="436" width="12.5703125" style="13" customWidth="1"/>
    <col min="437" max="450" width="11.7109375" style="13" customWidth="1"/>
    <col min="451" max="451" width="12.28515625" style="13" customWidth="1"/>
    <col min="452" max="452" width="11.7109375" style="13" customWidth="1"/>
    <col min="453" max="453" width="12.85546875" style="13" customWidth="1"/>
    <col min="454" max="454" width="11.7109375" style="13" customWidth="1"/>
    <col min="455" max="455" width="12.7109375" style="13" customWidth="1"/>
    <col min="456" max="456" width="11.7109375" style="13" customWidth="1"/>
    <col min="457" max="457" width="13" style="13" customWidth="1"/>
    <col min="458" max="469" width="11.7109375" style="13" customWidth="1"/>
    <col min="470" max="470" width="12.5703125" style="13" customWidth="1"/>
    <col min="471" max="471" width="11.7109375" style="13" customWidth="1"/>
    <col min="472" max="472" width="13" style="13" customWidth="1"/>
    <col min="473" max="478" width="11.7109375" style="13" customWidth="1"/>
    <col min="479" max="479" width="13.7109375" style="13" customWidth="1"/>
    <col min="480" max="480" width="13.140625" style="13" customWidth="1"/>
    <col min="481" max="484" width="13" style="13" customWidth="1"/>
    <col min="485" max="491" width="11.7109375" style="13" customWidth="1"/>
    <col min="492" max="492" width="10.85546875" style="13" customWidth="1"/>
    <col min="493" max="493" width="11.7109375" style="13" customWidth="1"/>
    <col min="494" max="494" width="22.7109375" style="13" customWidth="1"/>
    <col min="495" max="16384" width="8.85546875" style="13"/>
  </cols>
  <sheetData>
    <row r="1" spans="1:13" s="19" customFormat="1" ht="24.75" customHeight="1">
      <c r="A1" s="17"/>
      <c r="B1" s="18" t="s">
        <v>67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22" customFormat="1" ht="20.25" customHeight="1">
      <c r="A2" s="78" t="s">
        <v>29</v>
      </c>
      <c r="B2" s="81" t="s">
        <v>60</v>
      </c>
      <c r="C2" s="82"/>
      <c r="D2" s="83"/>
      <c r="E2" s="81" t="s">
        <v>61</v>
      </c>
      <c r="F2" s="82"/>
      <c r="G2" s="83"/>
      <c r="H2" s="81" t="s">
        <v>62</v>
      </c>
      <c r="I2" s="82"/>
      <c r="J2" s="83"/>
      <c r="K2" s="81" t="s">
        <v>63</v>
      </c>
      <c r="L2" s="82"/>
      <c r="M2" s="83"/>
    </row>
    <row r="3" spans="1:13" s="22" customFormat="1" ht="20.25" customHeight="1">
      <c r="A3" s="79"/>
      <c r="B3" s="4" t="s">
        <v>68</v>
      </c>
      <c r="C3" s="4" t="s">
        <v>42</v>
      </c>
      <c r="D3" s="4" t="s">
        <v>43</v>
      </c>
      <c r="E3" s="4" t="s">
        <v>68</v>
      </c>
      <c r="F3" s="4" t="s">
        <v>42</v>
      </c>
      <c r="G3" s="4" t="s">
        <v>43</v>
      </c>
      <c r="H3" s="4" t="s">
        <v>68</v>
      </c>
      <c r="I3" s="4" t="s">
        <v>42</v>
      </c>
      <c r="J3" s="4" t="s">
        <v>43</v>
      </c>
      <c r="K3" s="4" t="s">
        <v>68</v>
      </c>
      <c r="L3" s="4" t="s">
        <v>42</v>
      </c>
      <c r="M3" s="4" t="s">
        <v>43</v>
      </c>
    </row>
    <row r="4" spans="1:13" s="24" customFormat="1" ht="18.75" customHeight="1">
      <c r="A4" s="5" t="s">
        <v>2</v>
      </c>
      <c r="B4" s="32">
        <f>Enrl!C5/Enrl!D5%</f>
        <v>28.124999999999996</v>
      </c>
      <c r="C4" s="32"/>
      <c r="D4" s="32"/>
      <c r="E4" s="32">
        <f>Enrl!F5/Enrl!G5%</f>
        <v>16.129032258064516</v>
      </c>
      <c r="F4" s="32"/>
      <c r="G4" s="32"/>
      <c r="H4" s="32">
        <f>IF(Enrl!J5=0,0,Enrl!I5/Enrl!J5%)</f>
        <v>0</v>
      </c>
      <c r="I4" s="32"/>
      <c r="J4" s="32"/>
      <c r="K4" s="32">
        <f>Enrl!L5/Enrl!M5%</f>
        <v>13.333333333333334</v>
      </c>
      <c r="L4" s="32"/>
      <c r="M4" s="32"/>
    </row>
    <row r="5" spans="1:13" s="24" customFormat="1" ht="18.75" customHeight="1">
      <c r="A5" s="5" t="s">
        <v>3</v>
      </c>
      <c r="B5" s="32">
        <f>Enrl!C6/Enrl!D6%</f>
        <v>30.487804878048777</v>
      </c>
      <c r="C5" s="32"/>
      <c r="D5" s="32"/>
      <c r="E5" s="32">
        <f>Enrl!F6/Enrl!G6%</f>
        <v>20.833333333333332</v>
      </c>
      <c r="F5" s="32"/>
      <c r="G5" s="32"/>
      <c r="H5" s="32">
        <f>IF(Enrl!J6=0,0,Enrl!I6/Enrl!J6%)</f>
        <v>0</v>
      </c>
      <c r="I5" s="32"/>
      <c r="J5" s="32"/>
      <c r="K5" s="32">
        <f>Enrl!L6/Enrl!M6%</f>
        <v>15.384615384615383</v>
      </c>
      <c r="L5" s="32"/>
      <c r="M5" s="32"/>
    </row>
    <row r="6" spans="1:13" s="24" customFormat="1" ht="18.75" customHeight="1">
      <c r="A6" s="5" t="s">
        <v>4</v>
      </c>
      <c r="B6" s="32">
        <f>Enrl!C7/Enrl!D7%</f>
        <v>32.571428571428577</v>
      </c>
      <c r="C6" s="32"/>
      <c r="D6" s="32"/>
      <c r="E6" s="32">
        <f>Enrl!F7/Enrl!G7%</f>
        <v>23.880597014925378</v>
      </c>
      <c r="F6" s="32"/>
      <c r="G6" s="32"/>
      <c r="H6" s="32">
        <f>IF(Enrl!J7=0,0,Enrl!I7/Enrl!J7%)</f>
        <v>0</v>
      </c>
      <c r="I6" s="32"/>
      <c r="J6" s="32"/>
      <c r="K6" s="32">
        <f>Enrl!L7/Enrl!M7%</f>
        <v>20.588235294117645</v>
      </c>
      <c r="L6" s="32"/>
      <c r="M6" s="32"/>
    </row>
    <row r="7" spans="1:13" s="24" customFormat="1" ht="18.75" customHeight="1">
      <c r="A7" s="5" t="s">
        <v>5</v>
      </c>
      <c r="B7" s="32">
        <f>Enrl!C8/Enrl!D8%</f>
        <v>36.237623762376238</v>
      </c>
      <c r="C7" s="32"/>
      <c r="D7" s="32"/>
      <c r="E7" s="32">
        <f>Enrl!F8/Enrl!G8%</f>
        <v>26.666666666666664</v>
      </c>
      <c r="F7" s="32"/>
      <c r="G7" s="32"/>
      <c r="H7" s="32">
        <f>IF(Enrl!J8=0,0,Enrl!I8/Enrl!J8%)</f>
        <v>0</v>
      </c>
      <c r="I7" s="32"/>
      <c r="J7" s="32"/>
      <c r="K7" s="32">
        <f>Enrl!L8/Enrl!M8%</f>
        <v>22.807017543859651</v>
      </c>
      <c r="L7" s="32"/>
      <c r="M7" s="32"/>
    </row>
    <row r="8" spans="1:13" s="24" customFormat="1" ht="18.75" customHeight="1">
      <c r="A8" s="5" t="s">
        <v>6</v>
      </c>
      <c r="B8" s="32">
        <f>Enrl!C9/Enrl!D9%</f>
        <v>37.368421052631582</v>
      </c>
      <c r="C8" s="32"/>
      <c r="D8" s="32"/>
      <c r="E8" s="32">
        <f>Enrl!F9/Enrl!G9%</f>
        <v>29.323308270676691</v>
      </c>
      <c r="F8" s="32"/>
      <c r="G8" s="32"/>
      <c r="H8" s="32">
        <f>IF(Enrl!J9=0,0,Enrl!I9/Enrl!J9%)</f>
        <v>0</v>
      </c>
      <c r="I8" s="32"/>
      <c r="J8" s="32"/>
      <c r="K8" s="32">
        <f>Enrl!L9/Enrl!M9%</f>
        <v>25</v>
      </c>
      <c r="L8" s="32"/>
      <c r="M8" s="32"/>
    </row>
    <row r="9" spans="1:13" s="24" customFormat="1" ht="18.75" customHeight="1">
      <c r="A9" s="5" t="s">
        <v>7</v>
      </c>
      <c r="B9" s="32">
        <f>Enrl!C10/Enrl!D10%</f>
        <v>38.109756097560982</v>
      </c>
      <c r="C9" s="32"/>
      <c r="D9" s="32"/>
      <c r="E9" s="32">
        <f>Enrl!F10/Enrl!G10%</f>
        <v>31.25</v>
      </c>
      <c r="F9" s="32"/>
      <c r="G9" s="32"/>
      <c r="H9" s="32">
        <f>IF(Enrl!J10=0,0,Enrl!I10/Enrl!J10%)</f>
        <v>0</v>
      </c>
      <c r="I9" s="32"/>
      <c r="J9" s="32"/>
      <c r="K9" s="32">
        <f>Enrl!L10/Enrl!M10%</f>
        <v>26.966292134831455</v>
      </c>
      <c r="L9" s="32"/>
      <c r="M9" s="32"/>
    </row>
    <row r="10" spans="1:13" s="24" customFormat="1" ht="18.75" customHeight="1">
      <c r="A10" s="5" t="s">
        <v>8</v>
      </c>
      <c r="B10" s="32">
        <f>Enrl!C11/Enrl!D11%</f>
        <v>38.617886178861788</v>
      </c>
      <c r="C10" s="32">
        <f>Enrl!O11/Enrl!P11%</f>
        <v>34.31381477096803</v>
      </c>
      <c r="D10" s="32">
        <f>Enrl!AA11/Enrl!AB11%</f>
        <v>32.768240343347635</v>
      </c>
      <c r="E10" s="32">
        <f>Enrl!F11/Enrl!G11%</f>
        <v>32.850241545893724</v>
      </c>
      <c r="F10" s="32">
        <f>Enrl!R11/Enrl!S11%</f>
        <v>27.080521817363923</v>
      </c>
      <c r="G10" s="32">
        <f>Enrl!AD11/Enrl!AE11%</f>
        <v>27.628032345013477</v>
      </c>
      <c r="H10" s="32">
        <f>IF(Enrl!J11=0,0,Enrl!I11/Enrl!J11%)</f>
        <v>0</v>
      </c>
      <c r="I10" s="32">
        <f>IF(Enrl!V11=0,0,Enrl!U11/Enrl!V11%)</f>
        <v>0</v>
      </c>
      <c r="J10" s="32">
        <f>IF(Enrl!AH11=0,0,Enrl!AG11/Enrl!AH11%)</f>
        <v>0</v>
      </c>
      <c r="K10" s="32">
        <f>Enrl!L11/Enrl!M11%</f>
        <v>30.909090909090907</v>
      </c>
      <c r="L10" s="32">
        <f>Enrl!X11/Enrl!Y11%</f>
        <v>21.354166666666664</v>
      </c>
      <c r="M10" s="32">
        <f>Enrl!AJ11/Enrl!AK11%</f>
        <v>25.227963525835868</v>
      </c>
    </row>
    <row r="11" spans="1:13" s="24" customFormat="1" ht="18.75" customHeight="1">
      <c r="A11" s="5" t="s">
        <v>9</v>
      </c>
      <c r="B11" s="32">
        <f>Enrl!C12/Enrl!D12%</f>
        <v>40.274599542334094</v>
      </c>
      <c r="C11" s="32">
        <f>Enrl!O12/Enrl!P12%</f>
        <v>37.310538036060628</v>
      </c>
      <c r="D11" s="32">
        <f>Enrl!AA12/Enrl!AB12%</f>
        <v>36.565349544072951</v>
      </c>
      <c r="E11" s="32">
        <f>Enrl!F12/Enrl!G12%</f>
        <v>35.164835164835168</v>
      </c>
      <c r="F11" s="32">
        <f>Enrl!R12/Enrl!S12%</f>
        <v>29.897761812655432</v>
      </c>
      <c r="G11" s="32">
        <f>Enrl!AD12/Enrl!AE12%</f>
        <v>30.397505845674203</v>
      </c>
      <c r="H11" s="32">
        <f>IF(Enrl!J12=0,0,Enrl!I12/Enrl!J12%)</f>
        <v>0</v>
      </c>
      <c r="I11" s="32">
        <f>IF(Enrl!V12=0,0,Enrl!U12/Enrl!V12%)</f>
        <v>0</v>
      </c>
      <c r="J11" s="32">
        <f>IF(Enrl!AH12=0,0,Enrl!AG12/Enrl!AH12%)</f>
        <v>0</v>
      </c>
      <c r="K11" s="32">
        <f>Enrl!L12/Enrl!M12%</f>
        <v>30.303030303030301</v>
      </c>
      <c r="L11" s="32">
        <f>Enrl!X12/Enrl!Y12%</f>
        <v>23.86740331491713</v>
      </c>
      <c r="M11" s="32">
        <f>Enrl!AJ12/Enrl!AK12%</f>
        <v>28.205128205128212</v>
      </c>
    </row>
    <row r="12" spans="1:13" s="24" customFormat="1" ht="18.75" customHeight="1">
      <c r="A12" s="5" t="s">
        <v>10</v>
      </c>
      <c r="B12" s="32">
        <f>Enrl!C13/Enrl!D13%</f>
        <v>41.478439425051327</v>
      </c>
      <c r="C12" s="32">
        <f>Enrl!O13/Enrl!P13%</f>
        <v>38.350006331518301</v>
      </c>
      <c r="D12" s="32">
        <f>Enrl!AA13/Enrl!AB13%</f>
        <v>36.993264709620028</v>
      </c>
      <c r="E12" s="32">
        <f>Enrl!F13/Enrl!G13%</f>
        <v>36.764705882352942</v>
      </c>
      <c r="F12" s="32">
        <f>Enrl!R13/Enrl!S13%</f>
        <v>33.966346153846153</v>
      </c>
      <c r="G12" s="32">
        <f>Enrl!AD13/Enrl!AE13%</f>
        <v>33.743409490333917</v>
      </c>
      <c r="H12" s="32">
        <f>IF(Enrl!J13=0,0,Enrl!I13/Enrl!J13%)</f>
        <v>0</v>
      </c>
      <c r="I12" s="32">
        <f>IF(Enrl!V13=0,0,Enrl!U13/Enrl!V13%)</f>
        <v>0</v>
      </c>
      <c r="J12" s="32">
        <f>IF(Enrl!AH13=0,0,Enrl!AG13/Enrl!AH13%)</f>
        <v>0</v>
      </c>
      <c r="K12" s="32">
        <f>Enrl!L13/Enrl!M13%</f>
        <v>32.984293193717278</v>
      </c>
      <c r="L12" s="32">
        <f>Enrl!X13/Enrl!Y13%</f>
        <v>27.159965782720274</v>
      </c>
      <c r="M12" s="32">
        <f>Enrl!AJ13/Enrl!AK13%</f>
        <v>29.565217391304348</v>
      </c>
    </row>
    <row r="13" spans="1:13" s="24" customFormat="1" ht="18.75" customHeight="1">
      <c r="A13" s="5" t="s">
        <v>11</v>
      </c>
      <c r="B13" s="32">
        <f>Enrl!C14/Enrl!D14%</f>
        <v>41.922695738354797</v>
      </c>
      <c r="C13" s="32">
        <f>Enrl!O14/Enrl!P14%</f>
        <v>39.458751636839814</v>
      </c>
      <c r="D13" s="32">
        <f>Enrl!AA14/Enrl!AB14%</f>
        <v>38.366737209012818</v>
      </c>
      <c r="E13" s="32">
        <f>Enrl!F14/Enrl!G14%</f>
        <v>38.202247191011232</v>
      </c>
      <c r="F13" s="32">
        <f>Enrl!R14/Enrl!S14%</f>
        <v>33.155763903686342</v>
      </c>
      <c r="G13" s="32">
        <f>Enrl!AD14/Enrl!AE14%</f>
        <v>32.329988851727975</v>
      </c>
      <c r="H13" s="32">
        <f>IF(Enrl!J14=0,0,Enrl!I14/Enrl!J14%)</f>
        <v>33.600766880463119</v>
      </c>
      <c r="I13" s="32">
        <f>IF(Enrl!V14=0,0,Enrl!U14/Enrl!V14%)</f>
        <v>28.435656149501693</v>
      </c>
      <c r="J13" s="32">
        <f>IF(Enrl!AH14=0,0,Enrl!AG14/Enrl!AH14%)</f>
        <v>31.373344547833536</v>
      </c>
      <c r="K13" s="32">
        <f>Enrl!L14/Enrl!M14%</f>
        <v>32.169166984959375</v>
      </c>
      <c r="L13" s="32">
        <f>Enrl!X14/Enrl!Y14%</f>
        <v>23.991803172752299</v>
      </c>
      <c r="M13" s="32">
        <f>Enrl!AJ14/Enrl!AK14%</f>
        <v>25.651066871156502</v>
      </c>
    </row>
    <row r="14" spans="1:13" s="24" customFormat="1" ht="18.75" customHeight="1">
      <c r="A14" s="5" t="s">
        <v>12</v>
      </c>
      <c r="B14" s="32">
        <f>Enrl!C15/Enrl!D15%</f>
        <v>41.867469879518076</v>
      </c>
      <c r="C14" s="32">
        <f>Enrl!O15/Enrl!P15%</f>
        <v>40.539450175782378</v>
      </c>
      <c r="D14" s="32">
        <f>Enrl!AA15/Enrl!AB15%</f>
        <v>39.844590555887628</v>
      </c>
      <c r="E14" s="32">
        <f>Enrl!F15/Enrl!G15%</f>
        <v>37.829912023460409</v>
      </c>
      <c r="F14" s="32">
        <f>Enrl!R15/Enrl!S15%</f>
        <v>35.723526150434296</v>
      </c>
      <c r="G14" s="32">
        <f>Enrl!AD15/Enrl!AE15%</f>
        <v>34.154756037456877</v>
      </c>
      <c r="H14" s="32">
        <f>IF(Enrl!J15=0,0,Enrl!I15/Enrl!J15%)</f>
        <v>34.840721344333922</v>
      </c>
      <c r="I14" s="32">
        <f>IF(Enrl!V15=0,0,Enrl!U15/Enrl!V15%)</f>
        <v>28.91645480620469</v>
      </c>
      <c r="J14" s="32">
        <f>IF(Enrl!AH15=0,0,Enrl!AG15/Enrl!AH15%)</f>
        <v>31.738360983392685</v>
      </c>
      <c r="K14" s="32">
        <f>Enrl!L15/Enrl!M15%</f>
        <v>31.779261077526517</v>
      </c>
      <c r="L14" s="32">
        <f>Enrl!X15/Enrl!Y15%</f>
        <v>25.023111927962539</v>
      </c>
      <c r="M14" s="32">
        <f>Enrl!AJ15/Enrl!AK15%</f>
        <v>28.325348009064424</v>
      </c>
    </row>
    <row r="15" spans="1:13" s="24" customFormat="1" ht="18.75" customHeight="1">
      <c r="A15" s="5" t="s">
        <v>13</v>
      </c>
      <c r="B15" s="32">
        <f>Enrl!C16/Enrl!D16%</f>
        <v>43.195876288659797</v>
      </c>
      <c r="C15" s="32">
        <f>Enrl!O16/Enrl!P16%</f>
        <v>40.776975143620952</v>
      </c>
      <c r="D15" s="32">
        <f>Enrl!AA16/Enrl!AB16%</f>
        <v>40.034904013961608</v>
      </c>
      <c r="E15" s="32">
        <f>Enrl!F16/Enrl!G16%</f>
        <v>39.589442815249264</v>
      </c>
      <c r="F15" s="32">
        <f>Enrl!R16/Enrl!S16%</f>
        <v>36.093189964157702</v>
      </c>
      <c r="G15" s="32">
        <f>Enrl!AD16/Enrl!AE16%</f>
        <v>35.095715587967184</v>
      </c>
      <c r="H15" s="32">
        <f>IF(Enrl!J16=0,0,Enrl!I16/Enrl!J16%)</f>
        <v>35.505185531919587</v>
      </c>
      <c r="I15" s="32">
        <f>IF(Enrl!V16=0,0,Enrl!U16/Enrl!V16%)</f>
        <v>30.352456687876579</v>
      </c>
      <c r="J15" s="32">
        <f>IF(Enrl!AH16=0,0,Enrl!AG16/Enrl!AH16%)</f>
        <v>32.569106132363515</v>
      </c>
      <c r="K15" s="32">
        <f>Enrl!L16/Enrl!M16%</f>
        <v>32.662617261401856</v>
      </c>
      <c r="L15" s="32">
        <f>Enrl!X16/Enrl!Y16%</f>
        <v>27.102595423692531</v>
      </c>
      <c r="M15" s="32">
        <f>Enrl!AJ16/Enrl!AK16%</f>
        <v>28.753042903986298</v>
      </c>
    </row>
    <row r="16" spans="1:13" s="24" customFormat="1" ht="18.75" customHeight="1">
      <c r="A16" s="5" t="s">
        <v>14</v>
      </c>
      <c r="B16" s="32">
        <f>Enrl!C17/Enrl!D17%</f>
        <v>42.911512844909616</v>
      </c>
      <c r="C16" s="32">
        <f>Enrl!O17/Enrl!P17%</f>
        <v>40.923394097222229</v>
      </c>
      <c r="D16" s="32">
        <f>Enrl!AA17/Enrl!AB17%</f>
        <v>39.794679324428749</v>
      </c>
      <c r="E16" s="32">
        <f>Enrl!F17/Enrl!G17%</f>
        <v>39.285714285714285</v>
      </c>
      <c r="F16" s="32">
        <f>Enrl!R17/Enrl!S17%</f>
        <v>36.121235373105698</v>
      </c>
      <c r="G16" s="32">
        <f>Enrl!AD17/Enrl!AE17%</f>
        <v>38.745551601423479</v>
      </c>
      <c r="H16" s="32">
        <f>IF(Enrl!J17=0,0,Enrl!I17/Enrl!J17%)</f>
        <v>35.482751682600217</v>
      </c>
      <c r="I16" s="32">
        <f>IF(Enrl!V17=0,0,Enrl!U17/Enrl!V17%)</f>
        <v>30.711017598482172</v>
      </c>
      <c r="J16" s="32">
        <f>IF(Enrl!AH17=0,0,Enrl!AG17/Enrl!AH17%)</f>
        <v>33.655589810116439</v>
      </c>
      <c r="K16" s="32">
        <f>Enrl!L17/Enrl!M17%</f>
        <v>33.314164203313972</v>
      </c>
      <c r="L16" s="32">
        <f>Enrl!X17/Enrl!Y17%</f>
        <v>27.332440730285644</v>
      </c>
      <c r="M16" s="32">
        <f>Enrl!AJ17/Enrl!AK17%</f>
        <v>28.700218650012502</v>
      </c>
    </row>
    <row r="17" spans="1:13" s="24" customFormat="1" ht="18.75" customHeight="1">
      <c r="A17" s="5" t="s">
        <v>15</v>
      </c>
      <c r="B17" s="32">
        <f>Enrl!C18/Enrl!D18%</f>
        <v>43.137254901960787</v>
      </c>
      <c r="C17" s="32">
        <f>Enrl!O18/Enrl!P18%</f>
        <v>41.155611180642467</v>
      </c>
      <c r="D17" s="32">
        <f>Enrl!AA18/Enrl!AB18%</f>
        <v>40.637280934678699</v>
      </c>
      <c r="E17" s="32">
        <f>Enrl!F18/Enrl!G18%</f>
        <v>39.466666666666669</v>
      </c>
      <c r="F17" s="32">
        <f>Enrl!R18/Enrl!S18%</f>
        <v>36.58402203856749</v>
      </c>
      <c r="G17" s="32">
        <f>Enrl!AD18/Enrl!AE18%</f>
        <v>36.630196936542667</v>
      </c>
      <c r="H17" s="32">
        <f>IF(Enrl!J18=0,0,Enrl!I18/Enrl!J18%)</f>
        <v>36.167308456156334</v>
      </c>
      <c r="I17" s="32">
        <f>IF(Enrl!V18=0,0,Enrl!U18/Enrl!V18%)</f>
        <v>30.846467685478157</v>
      </c>
      <c r="J17" s="32">
        <f>IF(Enrl!AH18=0,0,Enrl!AG18/Enrl!AH18%)</f>
        <v>33.989986133017176</v>
      </c>
      <c r="K17" s="32">
        <f>Enrl!L18/Enrl!M18%</f>
        <v>33.452021152181977</v>
      </c>
      <c r="L17" s="32">
        <f>Enrl!X18/Enrl!Y18%</f>
        <v>27.793390140067803</v>
      </c>
      <c r="M17" s="32">
        <f>Enrl!AJ18/Enrl!AK18%</f>
        <v>28.064007100941858</v>
      </c>
    </row>
    <row r="18" spans="1:13" s="24" customFormat="1" ht="18.75" customHeight="1">
      <c r="A18" s="5" t="s">
        <v>16</v>
      </c>
      <c r="B18" s="32">
        <f>Enrl!C19/Enrl!D19%</f>
        <v>43.253234750462113</v>
      </c>
      <c r="C18" s="32">
        <f>Enrl!O19/Enrl!P19%</f>
        <v>41.586323427094719</v>
      </c>
      <c r="D18" s="32">
        <f>Enrl!AA19/Enrl!AB19%</f>
        <v>40.761579423289469</v>
      </c>
      <c r="E18" s="32">
        <f>Enrl!F19/Enrl!G19%</f>
        <v>39.895013123359583</v>
      </c>
      <c r="F18" s="32">
        <f>Enrl!R19/Enrl!S19%</f>
        <v>37.536656891495596</v>
      </c>
      <c r="G18" s="32">
        <f>Enrl!AD19/Enrl!AE19%</f>
        <v>37.218984179850125</v>
      </c>
      <c r="H18" s="32">
        <f>IF(Enrl!J19=0,0,Enrl!I19/Enrl!J19%)</f>
        <v>37.104097274996313</v>
      </c>
      <c r="I18" s="32">
        <f>IF(Enrl!V19=0,0,Enrl!U19/Enrl!V19%)</f>
        <v>32.596243648446965</v>
      </c>
      <c r="J18" s="32">
        <f>IF(Enrl!AH19=0,0,Enrl!AG19/Enrl!AH19%)</f>
        <v>33.588071585863098</v>
      </c>
      <c r="K18" s="32">
        <f>Enrl!L19/Enrl!M19%</f>
        <v>34.485413863331139</v>
      </c>
      <c r="L18" s="32">
        <f>Enrl!X19/Enrl!Y19%</f>
        <v>28.582772187160693</v>
      </c>
      <c r="M18" s="32">
        <f>Enrl!AJ19/Enrl!AK19%</f>
        <v>29.046795872863989</v>
      </c>
    </row>
    <row r="19" spans="1:13" s="24" customFormat="1" ht="18.75" customHeight="1">
      <c r="A19" s="5" t="s">
        <v>17</v>
      </c>
      <c r="B19" s="32">
        <f>Enrl!C20/Enrl!D20%</f>
        <v>43.517679057116958</v>
      </c>
      <c r="C19" s="32">
        <f>Enrl!O20/Enrl!P20%</f>
        <v>41.983415616162588</v>
      </c>
      <c r="D19" s="32">
        <f>Enrl!AA20/Enrl!AB20%</f>
        <v>41.245694603903559</v>
      </c>
      <c r="E19" s="32">
        <f>Enrl!F20/Enrl!G20%</f>
        <v>40.253164556962027</v>
      </c>
      <c r="F19" s="32">
        <f>Enrl!R20/Enrl!S20%</f>
        <v>37.540822991508819</v>
      </c>
      <c r="G19" s="32">
        <f>Enrl!AD20/Enrl!AE20%</f>
        <v>37.74156877605153</v>
      </c>
      <c r="H19" s="32">
        <f>IF(Enrl!J20=0,0,Enrl!I20/Enrl!J20%)</f>
        <v>37.426474664847944</v>
      </c>
      <c r="I19" s="32">
        <f>IF(Enrl!V20=0,0,Enrl!U20/Enrl!V20%)</f>
        <v>35.010637192257747</v>
      </c>
      <c r="J19" s="32">
        <f>IF(Enrl!AH20=0,0,Enrl!AG20/Enrl!AH20%)</f>
        <v>35.234886145570478</v>
      </c>
      <c r="K19" s="32">
        <f>Enrl!L20/Enrl!M20%</f>
        <v>36.440285697131856</v>
      </c>
      <c r="L19" s="32">
        <f>Enrl!X20/Enrl!Y20%</f>
        <v>32.765703808635976</v>
      </c>
      <c r="M19" s="32">
        <f>Enrl!AJ20/Enrl!AK20%</f>
        <v>30.77441680090687</v>
      </c>
    </row>
    <row r="20" spans="1:13" s="24" customFormat="1" ht="18.75" customHeight="1">
      <c r="A20" s="5" t="s">
        <v>18</v>
      </c>
      <c r="B20" s="32">
        <f>Enrl!C21/Enrl!D21%</f>
        <v>43.867502238137867</v>
      </c>
      <c r="C20" s="32">
        <f>Enrl!O21/Enrl!P21%</f>
        <v>42.448470283760059</v>
      </c>
      <c r="D20" s="32">
        <f>Enrl!AA21/Enrl!AB21%</f>
        <v>41.697105928631643</v>
      </c>
      <c r="E20" s="32">
        <f>Enrl!F21/Enrl!G21%</f>
        <v>40.841584158415841</v>
      </c>
      <c r="F20" s="32">
        <f>Enrl!R21/Enrl!S21%</f>
        <v>39.000467071461934</v>
      </c>
      <c r="G20" s="32">
        <f>Enrl!AD21/Enrl!AE21%</f>
        <v>37.665198237885463</v>
      </c>
      <c r="H20" s="32">
        <f>IF(Enrl!J21=0,0,Enrl!I21/Enrl!J21%)</f>
        <v>38.230253814589368</v>
      </c>
      <c r="I20" s="32">
        <f>IF(Enrl!V21=0,0,Enrl!U21/Enrl!V21%)</f>
        <v>35.790709993314117</v>
      </c>
      <c r="J20" s="32">
        <f>IF(Enrl!AH21=0,0,Enrl!AG21/Enrl!AH21%)</f>
        <v>35.538889130494951</v>
      </c>
      <c r="K20" s="32">
        <f>Enrl!L21/Enrl!M21%</f>
        <v>37.009942683204095</v>
      </c>
      <c r="L20" s="32">
        <f>Enrl!X21/Enrl!Y21%</f>
        <v>32.531980775918782</v>
      </c>
      <c r="M20" s="32">
        <f>Enrl!AJ21/Enrl!AK21%</f>
        <v>31.037556329266128</v>
      </c>
    </row>
    <row r="21" spans="1:13" s="24" customFormat="1" ht="18.75" customHeight="1">
      <c r="A21" s="5" t="s">
        <v>19</v>
      </c>
      <c r="B21" s="32">
        <f>Enrl!C22/Enrl!D22%</f>
        <v>44.014084507042256</v>
      </c>
      <c r="C21" s="32">
        <f>Enrl!O22/Enrl!P22%</f>
        <v>42.684006898802032</v>
      </c>
      <c r="D21" s="32">
        <f>Enrl!AA22/Enrl!AB22%</f>
        <v>41.963255524984469</v>
      </c>
      <c r="E21" s="32">
        <f>Enrl!F22/Enrl!G22%</f>
        <v>41.162227602905574</v>
      </c>
      <c r="F21" s="32">
        <f>Enrl!R22/Enrl!S22%</f>
        <v>39.558755936877589</v>
      </c>
      <c r="G21" s="32">
        <f>Enrl!AD22/Enrl!AE22%</f>
        <v>38.033012379642365</v>
      </c>
      <c r="H21" s="32">
        <f>IF(Enrl!J22=0,0,Enrl!I22/Enrl!J22%)</f>
        <v>39.226311115894845</v>
      </c>
      <c r="I21" s="32">
        <f>IF(Enrl!V22=0,0,Enrl!U22/Enrl!V22%)</f>
        <v>37.059181308413748</v>
      </c>
      <c r="J21" s="32">
        <f>IF(Enrl!AH22=0,0,Enrl!AG22/Enrl!AH22%)</f>
        <v>36.208202654018635</v>
      </c>
      <c r="K21" s="32">
        <f>Enrl!L22/Enrl!M22%</f>
        <v>38.195166863093029</v>
      </c>
      <c r="L21" s="32">
        <f>Enrl!X22/Enrl!Y22%</f>
        <v>35.402086310795482</v>
      </c>
      <c r="M21" s="32">
        <f>Enrl!AJ22/Enrl!AK22%</f>
        <v>32.279993663431796</v>
      </c>
    </row>
    <row r="22" spans="1:13" s="24" customFormat="1" ht="18.75" customHeight="1">
      <c r="A22" s="5" t="s">
        <v>20</v>
      </c>
      <c r="B22" s="32">
        <f>Enrl!C23/Enrl!D23%</f>
        <v>43.760984182776802</v>
      </c>
      <c r="C22" s="32">
        <f>Enrl!O23/Enrl!P23%</f>
        <v>43.104505779665011</v>
      </c>
      <c r="D22" s="32">
        <f>Enrl!AA23/Enrl!AB23%</f>
        <v>42.428376534788541</v>
      </c>
      <c r="E22" s="32">
        <f>Enrl!F23/Enrl!G23%</f>
        <v>40.887850467289724</v>
      </c>
      <c r="F22" s="32">
        <f>Enrl!R23/Enrl!S23%</f>
        <v>39.259037944427845</v>
      </c>
      <c r="G22" s="32">
        <f>Enrl!AD23/Enrl!AE23%</f>
        <v>39.072632944228275</v>
      </c>
      <c r="H22" s="32">
        <f>IF(Enrl!J23=0,0,Enrl!I23/Enrl!J23%)</f>
        <v>38.803855039447271</v>
      </c>
      <c r="I22" s="32">
        <f>IF(Enrl!V23=0,0,Enrl!U23/Enrl!V23%)</f>
        <v>36.731998495310251</v>
      </c>
      <c r="J22" s="32">
        <f>IF(Enrl!AH23=0,0,Enrl!AG23/Enrl!AH23%)</f>
        <v>36.40050206758999</v>
      </c>
      <c r="K22" s="32">
        <f>Enrl!L23/Enrl!M23%</f>
        <v>38.314866548962975</v>
      </c>
      <c r="L22" s="32">
        <f>Enrl!X23/Enrl!Y23%</f>
        <v>35.661356280047379</v>
      </c>
      <c r="M22" s="32">
        <f>Enrl!AJ23/Enrl!AK23%</f>
        <v>35.019806053956373</v>
      </c>
    </row>
    <row r="23" spans="1:13" s="24" customFormat="1" ht="18.75" customHeight="1">
      <c r="A23" s="5" t="s">
        <v>21</v>
      </c>
      <c r="B23" s="32">
        <f>Enrl!C24/Enrl!D24%</f>
        <v>44.161545215100965</v>
      </c>
      <c r="C23" s="32">
        <f>Enrl!O24/Enrl!P24%</f>
        <v>43.02920386904762</v>
      </c>
      <c r="D23" s="32">
        <f>Enrl!AA24/Enrl!AB24%</f>
        <v>42.963089250703263</v>
      </c>
      <c r="E23" s="32">
        <f>Enrl!F24/Enrl!G24%</f>
        <v>41.741071428571431</v>
      </c>
      <c r="F23" s="32">
        <f>Enrl!R24/Enrl!S24%</f>
        <v>39.287620064034151</v>
      </c>
      <c r="G23" s="32">
        <f>Enrl!AD24/Enrl!AE24%</f>
        <v>38.86904761904762</v>
      </c>
      <c r="H23" s="32">
        <f>IF(Enrl!J24=0,0,Enrl!I24/Enrl!J24%)</f>
        <v>39.425693226274319</v>
      </c>
      <c r="I23" s="32">
        <f>IF(Enrl!V24=0,0,Enrl!U24/Enrl!V24%)</f>
        <v>37.792666092600278</v>
      </c>
      <c r="J23" s="32">
        <f>IF(Enrl!AH24=0,0,Enrl!AG24/Enrl!AH24%)</f>
        <v>37.565727967646829</v>
      </c>
      <c r="K23" s="32">
        <f>Enrl!L24/Enrl!M24%</f>
        <v>39.770227936267347</v>
      </c>
      <c r="L23" s="32">
        <f>Enrl!X24/Enrl!Y24%</f>
        <v>37.151180978052722</v>
      </c>
      <c r="M23" s="32">
        <f>Enrl!AJ24/Enrl!AK24%</f>
        <v>34.297971407757451</v>
      </c>
    </row>
    <row r="24" spans="1:13" s="24" customFormat="1" ht="18.75" customHeight="1">
      <c r="A24" s="5" t="s">
        <v>22</v>
      </c>
      <c r="B24" s="32">
        <f>Enrl!C25/Enrl!D25%</f>
        <v>46.813725490196077</v>
      </c>
      <c r="C24" s="32">
        <f>Enrl!O25/Enrl!P25%</f>
        <v>44.884397064931477</v>
      </c>
      <c r="D24" s="32">
        <f>Enrl!AA25/Enrl!AB25%</f>
        <v>45.714285714285715</v>
      </c>
      <c r="E24" s="32">
        <f>Enrl!F25/Enrl!G25%</f>
        <v>43.923240938166309</v>
      </c>
      <c r="F24" s="32">
        <f>Enrl!R25/Enrl!S25%</f>
        <v>40.87026161238655</v>
      </c>
      <c r="G24" s="32">
        <f>Enrl!AD25/Enrl!AE25%</f>
        <v>40.615384615384613</v>
      </c>
      <c r="H24" s="32">
        <f>IF(Enrl!J25=0,0,Enrl!I25/Enrl!J25%)</f>
        <v>41.439483458575729</v>
      </c>
      <c r="I24" s="32">
        <f>IF(Enrl!V25=0,0,Enrl!U25/Enrl!V25%)</f>
        <v>36.373300611556537</v>
      </c>
      <c r="J24" s="32">
        <f>IF(Enrl!AH25=0,0,Enrl!AG25/Enrl!AH25%)</f>
        <v>39.049138370458984</v>
      </c>
      <c r="K24" s="32">
        <f>Enrl!L25/Enrl!M25%</f>
        <v>41.043240428905541</v>
      </c>
      <c r="L24" s="32">
        <f>Enrl!X25/Enrl!Y25%</f>
        <v>37.78760977106262</v>
      </c>
      <c r="M24" s="32">
        <f>Enrl!AJ25/Enrl!AK25%</f>
        <v>35.92408227096918</v>
      </c>
    </row>
    <row r="25" spans="1:13" s="24" customFormat="1" ht="18.75" customHeight="1">
      <c r="A25" s="5" t="s">
        <v>23</v>
      </c>
      <c r="B25" s="32">
        <f>Enrl!C26/Enrl!D26%</f>
        <v>46.687451286048315</v>
      </c>
      <c r="C25" s="32">
        <f>Enrl!O26/Enrl!P26%</f>
        <v>44.813870033291543</v>
      </c>
      <c r="D25" s="32">
        <f>Enrl!AA26/Enrl!AB26%</f>
        <v>45.865622753055838</v>
      </c>
      <c r="E25" s="32">
        <f>Enrl!F26/Enrl!G26%</f>
        <v>44.057377049180332</v>
      </c>
      <c r="F25" s="32">
        <f>Enrl!R26/Enrl!S26%</f>
        <v>41.389129627336885</v>
      </c>
      <c r="G25" s="32">
        <f>Enrl!AD26/Enrl!AE26%</f>
        <v>41.671217913708354</v>
      </c>
      <c r="H25" s="32">
        <f>IF(Enrl!J26=0,0,Enrl!I26/Enrl!J26%)</f>
        <v>41.178434998692858</v>
      </c>
      <c r="I25" s="32">
        <f>IF(Enrl!V26=0,0,Enrl!U26/Enrl!V26%)</f>
        <v>38.747020231766982</v>
      </c>
      <c r="J25" s="32">
        <f>IF(Enrl!AH26=0,0,Enrl!AG26/Enrl!AH26%)</f>
        <v>38.293337204324644</v>
      </c>
      <c r="K25" s="32">
        <f>Enrl!L26/Enrl!M26%</f>
        <v>41.011177158118095</v>
      </c>
      <c r="L25" s="32">
        <f>Enrl!X26/Enrl!Y26%</f>
        <v>37.301951727070424</v>
      </c>
      <c r="M25" s="32">
        <f>Enrl!AJ26/Enrl!AK26%</f>
        <v>35.217394199491928</v>
      </c>
    </row>
    <row r="26" spans="1:13" s="24" customFormat="1" ht="18.75" customHeight="1">
      <c r="A26" s="5" t="s">
        <v>24</v>
      </c>
      <c r="B26" s="32">
        <f>Enrl!C27/Enrl!D27%</f>
        <v>46.712538226299692</v>
      </c>
      <c r="C26" s="32">
        <f>Enrl!O27/Enrl!P27%</f>
        <v>44.411681544613643</v>
      </c>
      <c r="D26" s="32">
        <f>Enrl!AA27/Enrl!AB27%</f>
        <v>46.367210250436806</v>
      </c>
      <c r="E26" s="32">
        <f>Enrl!F27/Enrl!G27%</f>
        <v>44.3359375</v>
      </c>
      <c r="F26" s="32">
        <f>Enrl!R27/Enrl!S27%</f>
        <v>41.359089341152128</v>
      </c>
      <c r="G26" s="32">
        <f>Enrl!AD27/Enrl!AE27%</f>
        <v>42.579717094222005</v>
      </c>
      <c r="H26" s="32">
        <f>IF(Enrl!J27=0,0,Enrl!I27/Enrl!J27%)</f>
        <v>41.54593662704027</v>
      </c>
      <c r="I26" s="32">
        <f>IF(Enrl!V27=0,0,Enrl!U27/Enrl!V27%)</f>
        <v>38.3406063662691</v>
      </c>
      <c r="J26" s="32">
        <f>IF(Enrl!AH27=0,0,Enrl!AG27/Enrl!AH27%)</f>
        <v>39.148342125760024</v>
      </c>
      <c r="K26" s="32">
        <f>Enrl!L27/Enrl!M27%</f>
        <v>41.42972877013824</v>
      </c>
      <c r="L26" s="32">
        <f>Enrl!X27/Enrl!Y27%</f>
        <v>37.707214527561582</v>
      </c>
      <c r="M26" s="32">
        <f>Enrl!AJ27/Enrl!AK27%</f>
        <v>35.681550944096834</v>
      </c>
    </row>
    <row r="27" spans="1:13" s="24" customFormat="1" ht="18.75" customHeight="1">
      <c r="A27" s="5" t="s">
        <v>25</v>
      </c>
      <c r="B27" s="32">
        <f>Enrl!C28/Enrl!D28%</f>
        <v>46.631339894019682</v>
      </c>
      <c r="C27" s="32">
        <f>Enrl!O28/Enrl!P28%</f>
        <v>44.739856990479204</v>
      </c>
      <c r="D27" s="32">
        <f>Enrl!AA28/Enrl!AB28%</f>
        <v>46.769165367719992</v>
      </c>
      <c r="E27" s="32">
        <f>Enrl!F28/Enrl!G28%</f>
        <v>44.636015325670499</v>
      </c>
      <c r="F27" s="32">
        <f>Enrl!R28/Enrl!S28%</f>
        <v>41.915382092489345</v>
      </c>
      <c r="G27" s="32">
        <f>Enrl!AD28/Enrl!AE28%</f>
        <v>43.663233318405723</v>
      </c>
      <c r="H27" s="32">
        <f>IF(Enrl!J28=0,0,Enrl!I28/Enrl!J28%)</f>
        <v>42.038209928750838</v>
      </c>
      <c r="I27" s="32">
        <f>IF(Enrl!V28=0,0,Enrl!U28/Enrl!V28%)</f>
        <v>38.942945534655941</v>
      </c>
      <c r="J27" s="32">
        <f>IF(Enrl!AH28=0,0,Enrl!AG28/Enrl!AH28%)</f>
        <v>40.317756325639273</v>
      </c>
      <c r="K27" s="32">
        <f>Enrl!L28/Enrl!M28%</f>
        <v>41.730839146508572</v>
      </c>
      <c r="L27" s="32">
        <f>Enrl!X28/Enrl!Y28%</f>
        <v>39.225592896579997</v>
      </c>
      <c r="M27" s="32">
        <f>Enrl!AJ28/Enrl!AK28%</f>
        <v>36.434704561061928</v>
      </c>
    </row>
    <row r="28" spans="1:13" s="24" customFormat="1" ht="18.75" customHeight="1">
      <c r="A28" s="5" t="s">
        <v>26</v>
      </c>
      <c r="B28" s="32">
        <f>Enrl!C29/Enrl!D29%</f>
        <v>46.821241585639491</v>
      </c>
      <c r="C28" s="32">
        <f>Enrl!O29/Enrl!P29%</f>
        <v>44.964782029316581</v>
      </c>
      <c r="D28" s="32">
        <f>Enrl!AA29/Enrl!AB29%</f>
        <v>47.06820072082062</v>
      </c>
      <c r="E28" s="32">
        <f>Enrl!F29/Enrl!G29%</f>
        <v>45.137614678899084</v>
      </c>
      <c r="F28" s="32">
        <f>Enrl!R29/Enrl!S29%</f>
        <v>42.187665291441874</v>
      </c>
      <c r="G28" s="32">
        <f>Enrl!AD29/Enrl!AE29%</f>
        <v>44.038668098818476</v>
      </c>
      <c r="H28" s="32">
        <f>IF(Enrl!J29=0,0,Enrl!I29/Enrl!J29%)</f>
        <v>42.352000189669212</v>
      </c>
      <c r="I28" s="32">
        <f>IF(Enrl!V29=0,0,Enrl!U29/Enrl!V29%)</f>
        <v>39.870769625403739</v>
      </c>
      <c r="J28" s="32">
        <f>IF(Enrl!AH29=0,0,Enrl!AG29/Enrl!AH29%)</f>
        <v>40.657578475121987</v>
      </c>
      <c r="K28" s="32">
        <f>Enrl!L29/Enrl!M29%</f>
        <v>42.608284602555713</v>
      </c>
      <c r="L28" s="32">
        <f>Enrl!X29/Enrl!Y29%</f>
        <v>39.6370891049432</v>
      </c>
      <c r="M28" s="32">
        <f>Enrl!AJ29/Enrl!AK29%</f>
        <v>37.263079916336999</v>
      </c>
    </row>
    <row r="29" spans="1:13" s="24" customFormat="1" ht="18.75" customHeight="1">
      <c r="A29" s="5" t="s">
        <v>27</v>
      </c>
      <c r="B29" s="32">
        <f>Enrl!C30/Enrl!D30%</f>
        <v>47.527675276752774</v>
      </c>
      <c r="C29" s="32">
        <f>Enrl!O30/Enrl!P30%</f>
        <v>47.850893875998487</v>
      </c>
      <c r="D29" s="32">
        <f>Enrl!AA30/Enrl!AB30%</f>
        <v>47.824014166042367</v>
      </c>
      <c r="E29" s="32">
        <f>Enrl!F30/Enrl!G30%</f>
        <v>45.724258289703322</v>
      </c>
      <c r="F29" s="32">
        <f>Enrl!R30/Enrl!S30%</f>
        <v>46.298720918521504</v>
      </c>
      <c r="G29" s="32">
        <f>Enrl!AD30/Enrl!AE30%</f>
        <v>44.656488549618324</v>
      </c>
      <c r="H29" s="32">
        <f>IF(Enrl!J30=0,0,Enrl!I30/Enrl!J30%)</f>
        <v>43.65902008232635</v>
      </c>
      <c r="I29" s="32">
        <f>IF(Enrl!V30=0,0,Enrl!U30/Enrl!V30%)</f>
        <v>43.313954383548761</v>
      </c>
      <c r="J29" s="32">
        <f>IF(Enrl!AH30=0,0,Enrl!AG30/Enrl!AH30%)</f>
        <v>41.24416168505838</v>
      </c>
      <c r="K29" s="32">
        <f>Enrl!L30/Enrl!M30%</f>
        <v>43.054146571927198</v>
      </c>
      <c r="L29" s="32">
        <f>Enrl!X30/Enrl!Y30%</f>
        <v>41.622396147011457</v>
      </c>
      <c r="M29" s="32">
        <f>Enrl!AJ30/Enrl!AK30%</f>
        <v>38.77855161234519</v>
      </c>
    </row>
    <row r="30" spans="1:13" s="24" customFormat="1" ht="18.75" customHeight="1">
      <c r="A30" s="5" t="s">
        <v>28</v>
      </c>
      <c r="B30" s="32">
        <f>Enrl!C31/Enrl!D31%</f>
        <v>47.82737215489211</v>
      </c>
      <c r="C30" s="32">
        <f>Enrl!O31/Enrl!P31%</f>
        <v>47.663971248876905</v>
      </c>
      <c r="D30" s="32">
        <f>Enrl!AA31/Enrl!AB31%</f>
        <v>48.001066098081026</v>
      </c>
      <c r="E30" s="32">
        <f>Enrl!F31/Enrl!G31%</f>
        <v>46.265844467283323</v>
      </c>
      <c r="F30" s="32">
        <f>Enrl!R31/Enrl!S31%</f>
        <v>46.616041765543422</v>
      </c>
      <c r="G30" s="32">
        <f>Enrl!AD31/Enrl!AE31%</f>
        <v>45.582329317269071</v>
      </c>
      <c r="H30" s="32">
        <f>IF(Enrl!J31=0,0,Enrl!I31/Enrl!J31%)</f>
        <v>44.032641958517502</v>
      </c>
      <c r="I30" s="32">
        <f>IF(Enrl!V31=0,0,Enrl!U31/Enrl!V31%)</f>
        <v>43.849206349206348</v>
      </c>
      <c r="J30" s="32">
        <f>IF(Enrl!AH31=0,0,Enrl!AG31/Enrl!AH31%)</f>
        <v>42.20572640509014</v>
      </c>
      <c r="K30" s="32">
        <f>Enrl!L31/Enrl!M31%</f>
        <v>43.576080521018355</v>
      </c>
      <c r="L30" s="32">
        <f>Enrl!X31/Enrl!Y31%</f>
        <v>42.412451361867703</v>
      </c>
      <c r="M30" s="32">
        <f>Enrl!AJ31/Enrl!AK31%</f>
        <v>40.269966254218218</v>
      </c>
    </row>
    <row r="31" spans="1:13" s="24" customFormat="1" ht="18.75" hidden="1" customHeight="1">
      <c r="A31" s="5" t="s">
        <v>44</v>
      </c>
      <c r="B31" s="37"/>
      <c r="C31" s="37"/>
      <c r="D31" s="37"/>
      <c r="E31" s="36"/>
      <c r="F31" s="36"/>
      <c r="G31" s="36"/>
      <c r="H31" s="32">
        <f>IF(Enrl!J32=0,0,Enrl!I32/Enrl!J32%)</f>
        <v>0</v>
      </c>
      <c r="I31" s="32">
        <f>IF(Enrl!V32=0,0,Enrl!U32/Enrl!V32%)</f>
        <v>0</v>
      </c>
      <c r="J31" s="32">
        <f>IF(Enrl!AH32=0,0,Enrl!AG32/Enrl!AH32%)</f>
        <v>0</v>
      </c>
      <c r="K31" s="36"/>
      <c r="L31" s="36"/>
      <c r="M31" s="36"/>
    </row>
    <row r="32" spans="1:13" s="24" customFormat="1" ht="18.75" hidden="1" customHeight="1">
      <c r="A32" s="5" t="s">
        <v>45</v>
      </c>
      <c r="B32" s="32"/>
      <c r="C32" s="32"/>
      <c r="D32" s="32"/>
      <c r="E32" s="32"/>
      <c r="F32" s="32"/>
      <c r="G32" s="32"/>
      <c r="H32" s="32">
        <f>IF(Enrl!J33=0,0,Enrl!I33/Enrl!J33%)</f>
        <v>0</v>
      </c>
      <c r="I32" s="32">
        <f>IF(Enrl!V33=0,0,Enrl!U33/Enrl!V33%)</f>
        <v>0</v>
      </c>
      <c r="J32" s="32">
        <f>IF(Enrl!AH33=0,0,Enrl!AG33/Enrl!AH33%)</f>
        <v>0</v>
      </c>
      <c r="K32" s="32"/>
      <c r="L32" s="32"/>
      <c r="M32" s="32"/>
    </row>
    <row r="33" spans="1:9">
      <c r="A33" s="75" t="s">
        <v>108</v>
      </c>
      <c r="B33" s="72"/>
      <c r="C33" s="72"/>
      <c r="D33" s="72"/>
      <c r="E33" s="72"/>
      <c r="F33" s="72"/>
      <c r="G33" s="72"/>
      <c r="H33" s="72"/>
      <c r="I33" s="72"/>
    </row>
  </sheetData>
  <mergeCells count="5">
    <mergeCell ref="B2:D2"/>
    <mergeCell ref="E2:G2"/>
    <mergeCell ref="A2:A3"/>
    <mergeCell ref="H2:J2"/>
    <mergeCell ref="K2:M2"/>
  </mergeCells>
  <printOptions horizontalCentered="1"/>
  <pageMargins left="0.48" right="0.16" top="0.35" bottom="0.54" header="0.22" footer="0.17"/>
  <pageSetup paperSize="9" firstPageNumber="7" orientation="portrait" useFirstPageNumber="1" r:id="rId1"/>
  <headerFooter alignWithMargins="0">
    <oddFooter>&amp;LStatistics of School Education 2008-09&amp;CS-&amp;P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T42"/>
  <sheetViews>
    <sheetView view="pageBreakPreview" topLeftCell="J4" zoomScaleSheetLayoutView="100" workbookViewId="0">
      <selection activeCell="Z30" sqref="Z30"/>
    </sheetView>
  </sheetViews>
  <sheetFormatPr defaultColWidth="8.85546875" defaultRowHeight="15.75"/>
  <cols>
    <col min="1" max="1" width="12" style="13" customWidth="1"/>
    <col min="2" max="28" width="8" style="13" customWidth="1"/>
    <col min="29" max="93" width="8.85546875" style="13"/>
    <col min="94" max="94" width="6.140625" style="13" customWidth="1"/>
    <col min="95" max="95" width="20.28515625" style="13" customWidth="1"/>
    <col min="96" max="96" width="12.42578125" style="13" customWidth="1"/>
    <col min="97" max="97" width="13" style="13" customWidth="1"/>
    <col min="98" max="98" width="12.5703125" style="13" customWidth="1"/>
    <col min="99" max="112" width="11.7109375" style="13" customWidth="1"/>
    <col min="113" max="113" width="12.28515625" style="13" customWidth="1"/>
    <col min="114" max="114" width="11.7109375" style="13" customWidth="1"/>
    <col min="115" max="115" width="12.85546875" style="13" customWidth="1"/>
    <col min="116" max="116" width="11.7109375" style="13" customWidth="1"/>
    <col min="117" max="117" width="12.7109375" style="13" customWidth="1"/>
    <col min="118" max="118" width="11.7109375" style="13" customWidth="1"/>
    <col min="119" max="119" width="13" style="13" customWidth="1"/>
    <col min="120" max="131" width="11.7109375" style="13" customWidth="1"/>
    <col min="132" max="132" width="12.5703125" style="13" customWidth="1"/>
    <col min="133" max="133" width="11.7109375" style="13" customWidth="1"/>
    <col min="134" max="134" width="13" style="13" customWidth="1"/>
    <col min="135" max="140" width="11.7109375" style="13" customWidth="1"/>
    <col min="141" max="141" width="13.7109375" style="13" customWidth="1"/>
    <col min="142" max="142" width="13.140625" style="13" customWidth="1"/>
    <col min="143" max="146" width="13" style="13" customWidth="1"/>
    <col min="147" max="153" width="11.7109375" style="13" customWidth="1"/>
    <col min="154" max="154" width="10.85546875" style="13" customWidth="1"/>
    <col min="155" max="155" width="11.7109375" style="13" customWidth="1"/>
    <col min="156" max="158" width="22.7109375" style="13" customWidth="1"/>
    <col min="159" max="161" width="20.7109375" style="13" customWidth="1"/>
    <col min="162" max="349" width="8.85546875" style="13"/>
    <col min="350" max="350" width="6.140625" style="13" customWidth="1"/>
    <col min="351" max="351" width="20.28515625" style="13" customWidth="1"/>
    <col min="352" max="352" width="12.42578125" style="13" customWidth="1"/>
    <col min="353" max="353" width="13" style="13" customWidth="1"/>
    <col min="354" max="354" width="12.5703125" style="13" customWidth="1"/>
    <col min="355" max="368" width="11.7109375" style="13" customWidth="1"/>
    <col min="369" max="369" width="12.28515625" style="13" customWidth="1"/>
    <col min="370" max="370" width="11.7109375" style="13" customWidth="1"/>
    <col min="371" max="371" width="12.85546875" style="13" customWidth="1"/>
    <col min="372" max="372" width="11.7109375" style="13" customWidth="1"/>
    <col min="373" max="373" width="12.7109375" style="13" customWidth="1"/>
    <col min="374" max="374" width="11.7109375" style="13" customWidth="1"/>
    <col min="375" max="375" width="13" style="13" customWidth="1"/>
    <col min="376" max="387" width="11.7109375" style="13" customWidth="1"/>
    <col min="388" max="388" width="12.5703125" style="13" customWidth="1"/>
    <col min="389" max="389" width="11.7109375" style="13" customWidth="1"/>
    <col min="390" max="390" width="13" style="13" customWidth="1"/>
    <col min="391" max="396" width="11.7109375" style="13" customWidth="1"/>
    <col min="397" max="397" width="13.7109375" style="13" customWidth="1"/>
    <col min="398" max="398" width="13.140625" style="13" customWidth="1"/>
    <col min="399" max="402" width="13" style="13" customWidth="1"/>
    <col min="403" max="409" width="11.7109375" style="13" customWidth="1"/>
    <col min="410" max="410" width="10.85546875" style="13" customWidth="1"/>
    <col min="411" max="411" width="11.7109375" style="13" customWidth="1"/>
    <col min="412" max="414" width="22.7109375" style="13" customWidth="1"/>
    <col min="415" max="417" width="20.7109375" style="13" customWidth="1"/>
    <col min="418" max="605" width="8.85546875" style="13"/>
    <col min="606" max="606" width="6.140625" style="13" customWidth="1"/>
    <col min="607" max="607" width="20.28515625" style="13" customWidth="1"/>
    <col min="608" max="608" width="12.42578125" style="13" customWidth="1"/>
    <col min="609" max="609" width="13" style="13" customWidth="1"/>
    <col min="610" max="610" width="12.5703125" style="13" customWidth="1"/>
    <col min="611" max="624" width="11.7109375" style="13" customWidth="1"/>
    <col min="625" max="625" width="12.28515625" style="13" customWidth="1"/>
    <col min="626" max="626" width="11.7109375" style="13" customWidth="1"/>
    <col min="627" max="627" width="12.85546875" style="13" customWidth="1"/>
    <col min="628" max="628" width="11.7109375" style="13" customWidth="1"/>
    <col min="629" max="629" width="12.7109375" style="13" customWidth="1"/>
    <col min="630" max="630" width="11.7109375" style="13" customWidth="1"/>
    <col min="631" max="631" width="13" style="13" customWidth="1"/>
    <col min="632" max="643" width="11.7109375" style="13" customWidth="1"/>
    <col min="644" max="644" width="12.5703125" style="13" customWidth="1"/>
    <col min="645" max="645" width="11.7109375" style="13" customWidth="1"/>
    <col min="646" max="646" width="13" style="13" customWidth="1"/>
    <col min="647" max="652" width="11.7109375" style="13" customWidth="1"/>
    <col min="653" max="653" width="13.7109375" style="13" customWidth="1"/>
    <col min="654" max="654" width="13.140625" style="13" customWidth="1"/>
    <col min="655" max="658" width="13" style="13" customWidth="1"/>
    <col min="659" max="665" width="11.7109375" style="13" customWidth="1"/>
    <col min="666" max="666" width="10.85546875" style="13" customWidth="1"/>
    <col min="667" max="667" width="11.7109375" style="13" customWidth="1"/>
    <col min="668" max="670" width="22.7109375" style="13" customWidth="1"/>
    <col min="671" max="673" width="20.7109375" style="13" customWidth="1"/>
    <col min="674" max="861" width="8.85546875" style="13"/>
    <col min="862" max="862" width="6.140625" style="13" customWidth="1"/>
    <col min="863" max="863" width="20.28515625" style="13" customWidth="1"/>
    <col min="864" max="864" width="12.42578125" style="13" customWidth="1"/>
    <col min="865" max="865" width="13" style="13" customWidth="1"/>
    <col min="866" max="866" width="12.5703125" style="13" customWidth="1"/>
    <col min="867" max="880" width="11.7109375" style="13" customWidth="1"/>
    <col min="881" max="881" width="12.28515625" style="13" customWidth="1"/>
    <col min="882" max="882" width="11.7109375" style="13" customWidth="1"/>
    <col min="883" max="883" width="12.85546875" style="13" customWidth="1"/>
    <col min="884" max="884" width="11.7109375" style="13" customWidth="1"/>
    <col min="885" max="885" width="12.7109375" style="13" customWidth="1"/>
    <col min="886" max="886" width="11.7109375" style="13" customWidth="1"/>
    <col min="887" max="887" width="13" style="13" customWidth="1"/>
    <col min="888" max="899" width="11.7109375" style="13" customWidth="1"/>
    <col min="900" max="900" width="12.5703125" style="13" customWidth="1"/>
    <col min="901" max="901" width="11.7109375" style="13" customWidth="1"/>
    <col min="902" max="902" width="13" style="13" customWidth="1"/>
    <col min="903" max="908" width="11.7109375" style="13" customWidth="1"/>
    <col min="909" max="909" width="13.7109375" style="13" customWidth="1"/>
    <col min="910" max="910" width="13.140625" style="13" customWidth="1"/>
    <col min="911" max="914" width="13" style="13" customWidth="1"/>
    <col min="915" max="921" width="11.7109375" style="13" customWidth="1"/>
    <col min="922" max="922" width="10.85546875" style="13" customWidth="1"/>
    <col min="923" max="923" width="11.7109375" style="13" customWidth="1"/>
    <col min="924" max="926" width="22.7109375" style="13" customWidth="1"/>
    <col min="927" max="929" width="20.7109375" style="13" customWidth="1"/>
    <col min="930" max="1117" width="8.85546875" style="13"/>
    <col min="1118" max="1118" width="6.140625" style="13" customWidth="1"/>
    <col min="1119" max="1119" width="20.28515625" style="13" customWidth="1"/>
    <col min="1120" max="1120" width="12.42578125" style="13" customWidth="1"/>
    <col min="1121" max="1121" width="13" style="13" customWidth="1"/>
    <col min="1122" max="1122" width="12.5703125" style="13" customWidth="1"/>
    <col min="1123" max="1136" width="11.7109375" style="13" customWidth="1"/>
    <col min="1137" max="1137" width="12.28515625" style="13" customWidth="1"/>
    <col min="1138" max="1138" width="11.7109375" style="13" customWidth="1"/>
    <col min="1139" max="1139" width="12.85546875" style="13" customWidth="1"/>
    <col min="1140" max="1140" width="11.7109375" style="13" customWidth="1"/>
    <col min="1141" max="1141" width="12.7109375" style="13" customWidth="1"/>
    <col min="1142" max="1142" width="11.7109375" style="13" customWidth="1"/>
    <col min="1143" max="1143" width="13" style="13" customWidth="1"/>
    <col min="1144" max="1155" width="11.7109375" style="13" customWidth="1"/>
    <col min="1156" max="1156" width="12.5703125" style="13" customWidth="1"/>
    <col min="1157" max="1157" width="11.7109375" style="13" customWidth="1"/>
    <col min="1158" max="1158" width="13" style="13" customWidth="1"/>
    <col min="1159" max="1164" width="11.7109375" style="13" customWidth="1"/>
    <col min="1165" max="1165" width="13.7109375" style="13" customWidth="1"/>
    <col min="1166" max="1166" width="13.140625" style="13" customWidth="1"/>
    <col min="1167" max="1170" width="13" style="13" customWidth="1"/>
    <col min="1171" max="1177" width="11.7109375" style="13" customWidth="1"/>
    <col min="1178" max="1178" width="10.85546875" style="13" customWidth="1"/>
    <col min="1179" max="1179" width="11.7109375" style="13" customWidth="1"/>
    <col min="1180" max="1182" width="22.7109375" style="13" customWidth="1"/>
    <col min="1183" max="1185" width="20.7109375" style="13" customWidth="1"/>
    <col min="1186" max="1373" width="8.85546875" style="13"/>
    <col min="1374" max="1374" width="6.140625" style="13" customWidth="1"/>
    <col min="1375" max="1375" width="20.28515625" style="13" customWidth="1"/>
    <col min="1376" max="1376" width="12.42578125" style="13" customWidth="1"/>
    <col min="1377" max="1377" width="13" style="13" customWidth="1"/>
    <col min="1378" max="1378" width="12.5703125" style="13" customWidth="1"/>
    <col min="1379" max="1392" width="11.7109375" style="13" customWidth="1"/>
    <col min="1393" max="1393" width="12.28515625" style="13" customWidth="1"/>
    <col min="1394" max="1394" width="11.7109375" style="13" customWidth="1"/>
    <col min="1395" max="1395" width="12.85546875" style="13" customWidth="1"/>
    <col min="1396" max="1396" width="11.7109375" style="13" customWidth="1"/>
    <col min="1397" max="1397" width="12.7109375" style="13" customWidth="1"/>
    <col min="1398" max="1398" width="11.7109375" style="13" customWidth="1"/>
    <col min="1399" max="1399" width="13" style="13" customWidth="1"/>
    <col min="1400" max="1411" width="11.7109375" style="13" customWidth="1"/>
    <col min="1412" max="1412" width="12.5703125" style="13" customWidth="1"/>
    <col min="1413" max="1413" width="11.7109375" style="13" customWidth="1"/>
    <col min="1414" max="1414" width="13" style="13" customWidth="1"/>
    <col min="1415" max="1420" width="11.7109375" style="13" customWidth="1"/>
    <col min="1421" max="1421" width="13.7109375" style="13" customWidth="1"/>
    <col min="1422" max="1422" width="13.140625" style="13" customWidth="1"/>
    <col min="1423" max="1426" width="13" style="13" customWidth="1"/>
    <col min="1427" max="1433" width="11.7109375" style="13" customWidth="1"/>
    <col min="1434" max="1434" width="10.85546875" style="13" customWidth="1"/>
    <col min="1435" max="1435" width="11.7109375" style="13" customWidth="1"/>
    <col min="1436" max="1438" width="22.7109375" style="13" customWidth="1"/>
    <col min="1439" max="1441" width="20.7109375" style="13" customWidth="1"/>
    <col min="1442" max="1629" width="8.85546875" style="13"/>
    <col min="1630" max="1630" width="6.140625" style="13" customWidth="1"/>
    <col min="1631" max="1631" width="20.28515625" style="13" customWidth="1"/>
    <col min="1632" max="1632" width="12.42578125" style="13" customWidth="1"/>
    <col min="1633" max="1633" width="13" style="13" customWidth="1"/>
    <col min="1634" max="1634" width="12.5703125" style="13" customWidth="1"/>
    <col min="1635" max="1648" width="11.7109375" style="13" customWidth="1"/>
    <col min="1649" max="1649" width="12.28515625" style="13" customWidth="1"/>
    <col min="1650" max="1650" width="11.7109375" style="13" customWidth="1"/>
    <col min="1651" max="1651" width="12.85546875" style="13" customWidth="1"/>
    <col min="1652" max="1652" width="11.7109375" style="13" customWidth="1"/>
    <col min="1653" max="1653" width="12.7109375" style="13" customWidth="1"/>
    <col min="1654" max="1654" width="11.7109375" style="13" customWidth="1"/>
    <col min="1655" max="1655" width="13" style="13" customWidth="1"/>
    <col min="1656" max="1667" width="11.7109375" style="13" customWidth="1"/>
    <col min="1668" max="1668" width="12.5703125" style="13" customWidth="1"/>
    <col min="1669" max="1669" width="11.7109375" style="13" customWidth="1"/>
    <col min="1670" max="1670" width="13" style="13" customWidth="1"/>
    <col min="1671" max="1676" width="11.7109375" style="13" customWidth="1"/>
    <col min="1677" max="1677" width="13.7109375" style="13" customWidth="1"/>
    <col min="1678" max="1678" width="13.140625" style="13" customWidth="1"/>
    <col min="1679" max="1682" width="13" style="13" customWidth="1"/>
    <col min="1683" max="1689" width="11.7109375" style="13" customWidth="1"/>
    <col min="1690" max="1690" width="10.85546875" style="13" customWidth="1"/>
    <col min="1691" max="1691" width="11.7109375" style="13" customWidth="1"/>
    <col min="1692" max="1694" width="22.7109375" style="13" customWidth="1"/>
    <col min="1695" max="1697" width="20.7109375" style="13" customWidth="1"/>
    <col min="1698" max="1885" width="8.85546875" style="13"/>
    <col min="1886" max="1886" width="6.140625" style="13" customWidth="1"/>
    <col min="1887" max="1887" width="20.28515625" style="13" customWidth="1"/>
    <col min="1888" max="1888" width="12.42578125" style="13" customWidth="1"/>
    <col min="1889" max="1889" width="13" style="13" customWidth="1"/>
    <col min="1890" max="1890" width="12.5703125" style="13" customWidth="1"/>
    <col min="1891" max="1904" width="11.7109375" style="13" customWidth="1"/>
    <col min="1905" max="1905" width="12.28515625" style="13" customWidth="1"/>
    <col min="1906" max="1906" width="11.7109375" style="13" customWidth="1"/>
    <col min="1907" max="1907" width="12.85546875" style="13" customWidth="1"/>
    <col min="1908" max="1908" width="11.7109375" style="13" customWidth="1"/>
    <col min="1909" max="1909" width="12.7109375" style="13" customWidth="1"/>
    <col min="1910" max="1910" width="11.7109375" style="13" customWidth="1"/>
    <col min="1911" max="1911" width="13" style="13" customWidth="1"/>
    <col min="1912" max="1923" width="11.7109375" style="13" customWidth="1"/>
    <col min="1924" max="1924" width="12.5703125" style="13" customWidth="1"/>
    <col min="1925" max="1925" width="11.7109375" style="13" customWidth="1"/>
    <col min="1926" max="1926" width="13" style="13" customWidth="1"/>
    <col min="1927" max="1932" width="11.7109375" style="13" customWidth="1"/>
    <col min="1933" max="1933" width="13.7109375" style="13" customWidth="1"/>
    <col min="1934" max="1934" width="13.140625" style="13" customWidth="1"/>
    <col min="1935" max="1938" width="13" style="13" customWidth="1"/>
    <col min="1939" max="1945" width="11.7109375" style="13" customWidth="1"/>
    <col min="1946" max="1946" width="10.85546875" style="13" customWidth="1"/>
    <col min="1947" max="1947" width="11.7109375" style="13" customWidth="1"/>
    <col min="1948" max="1950" width="22.7109375" style="13" customWidth="1"/>
    <col min="1951" max="1953" width="20.7109375" style="13" customWidth="1"/>
    <col min="1954" max="2141" width="8.85546875" style="13"/>
    <col min="2142" max="2142" width="6.140625" style="13" customWidth="1"/>
    <col min="2143" max="2143" width="20.28515625" style="13" customWidth="1"/>
    <col min="2144" max="2144" width="12.42578125" style="13" customWidth="1"/>
    <col min="2145" max="2145" width="13" style="13" customWidth="1"/>
    <col min="2146" max="2146" width="12.5703125" style="13" customWidth="1"/>
    <col min="2147" max="2160" width="11.7109375" style="13" customWidth="1"/>
    <col min="2161" max="2161" width="12.28515625" style="13" customWidth="1"/>
    <col min="2162" max="2162" width="11.7109375" style="13" customWidth="1"/>
    <col min="2163" max="2163" width="12.85546875" style="13" customWidth="1"/>
    <col min="2164" max="2164" width="11.7109375" style="13" customWidth="1"/>
    <col min="2165" max="2165" width="12.7109375" style="13" customWidth="1"/>
    <col min="2166" max="2166" width="11.7109375" style="13" customWidth="1"/>
    <col min="2167" max="2167" width="13" style="13" customWidth="1"/>
    <col min="2168" max="2179" width="11.7109375" style="13" customWidth="1"/>
    <col min="2180" max="2180" width="12.5703125" style="13" customWidth="1"/>
    <col min="2181" max="2181" width="11.7109375" style="13" customWidth="1"/>
    <col min="2182" max="2182" width="13" style="13" customWidth="1"/>
    <col min="2183" max="2188" width="11.7109375" style="13" customWidth="1"/>
    <col min="2189" max="2189" width="13.7109375" style="13" customWidth="1"/>
    <col min="2190" max="2190" width="13.140625" style="13" customWidth="1"/>
    <col min="2191" max="2194" width="13" style="13" customWidth="1"/>
    <col min="2195" max="2201" width="11.7109375" style="13" customWidth="1"/>
    <col min="2202" max="2202" width="10.85546875" style="13" customWidth="1"/>
    <col min="2203" max="2203" width="11.7109375" style="13" customWidth="1"/>
    <col min="2204" max="2206" width="22.7109375" style="13" customWidth="1"/>
    <col min="2207" max="2209" width="20.7109375" style="13" customWidth="1"/>
    <col min="2210" max="2397" width="8.85546875" style="13"/>
    <col min="2398" max="2398" width="6.140625" style="13" customWidth="1"/>
    <col min="2399" max="2399" width="20.28515625" style="13" customWidth="1"/>
    <col min="2400" max="2400" width="12.42578125" style="13" customWidth="1"/>
    <col min="2401" max="2401" width="13" style="13" customWidth="1"/>
    <col min="2402" max="2402" width="12.5703125" style="13" customWidth="1"/>
    <col min="2403" max="2416" width="11.7109375" style="13" customWidth="1"/>
    <col min="2417" max="2417" width="12.28515625" style="13" customWidth="1"/>
    <col min="2418" max="2418" width="11.7109375" style="13" customWidth="1"/>
    <col min="2419" max="2419" width="12.85546875" style="13" customWidth="1"/>
    <col min="2420" max="2420" width="11.7109375" style="13" customWidth="1"/>
    <col min="2421" max="2421" width="12.7109375" style="13" customWidth="1"/>
    <col min="2422" max="2422" width="11.7109375" style="13" customWidth="1"/>
    <col min="2423" max="2423" width="13" style="13" customWidth="1"/>
    <col min="2424" max="2435" width="11.7109375" style="13" customWidth="1"/>
    <col min="2436" max="2436" width="12.5703125" style="13" customWidth="1"/>
    <col min="2437" max="2437" width="11.7109375" style="13" customWidth="1"/>
    <col min="2438" max="2438" width="13" style="13" customWidth="1"/>
    <col min="2439" max="2444" width="11.7109375" style="13" customWidth="1"/>
    <col min="2445" max="2445" width="13.7109375" style="13" customWidth="1"/>
    <col min="2446" max="2446" width="13.140625" style="13" customWidth="1"/>
    <col min="2447" max="2450" width="13" style="13" customWidth="1"/>
    <col min="2451" max="2457" width="11.7109375" style="13" customWidth="1"/>
    <col min="2458" max="2458" width="10.85546875" style="13" customWidth="1"/>
    <col min="2459" max="2459" width="11.7109375" style="13" customWidth="1"/>
    <col min="2460" max="2462" width="22.7109375" style="13" customWidth="1"/>
    <col min="2463" max="2465" width="20.7109375" style="13" customWidth="1"/>
    <col min="2466" max="2653" width="8.85546875" style="13"/>
    <col min="2654" max="2654" width="6.140625" style="13" customWidth="1"/>
    <col min="2655" max="2655" width="20.28515625" style="13" customWidth="1"/>
    <col min="2656" max="2656" width="12.42578125" style="13" customWidth="1"/>
    <col min="2657" max="2657" width="13" style="13" customWidth="1"/>
    <col min="2658" max="2658" width="12.5703125" style="13" customWidth="1"/>
    <col min="2659" max="2672" width="11.7109375" style="13" customWidth="1"/>
    <col min="2673" max="2673" width="12.28515625" style="13" customWidth="1"/>
    <col min="2674" max="2674" width="11.7109375" style="13" customWidth="1"/>
    <col min="2675" max="2675" width="12.85546875" style="13" customWidth="1"/>
    <col min="2676" max="2676" width="11.7109375" style="13" customWidth="1"/>
    <col min="2677" max="2677" width="12.7109375" style="13" customWidth="1"/>
    <col min="2678" max="2678" width="11.7109375" style="13" customWidth="1"/>
    <col min="2679" max="2679" width="13" style="13" customWidth="1"/>
    <col min="2680" max="2691" width="11.7109375" style="13" customWidth="1"/>
    <col min="2692" max="2692" width="12.5703125" style="13" customWidth="1"/>
    <col min="2693" max="2693" width="11.7109375" style="13" customWidth="1"/>
    <col min="2694" max="2694" width="13" style="13" customWidth="1"/>
    <col min="2695" max="2700" width="11.7109375" style="13" customWidth="1"/>
    <col min="2701" max="2701" width="13.7109375" style="13" customWidth="1"/>
    <col min="2702" max="2702" width="13.140625" style="13" customWidth="1"/>
    <col min="2703" max="2706" width="13" style="13" customWidth="1"/>
    <col min="2707" max="2713" width="11.7109375" style="13" customWidth="1"/>
    <col min="2714" max="2714" width="10.85546875" style="13" customWidth="1"/>
    <col min="2715" max="2715" width="11.7109375" style="13" customWidth="1"/>
    <col min="2716" max="2718" width="22.7109375" style="13" customWidth="1"/>
    <col min="2719" max="2721" width="20.7109375" style="13" customWidth="1"/>
    <col min="2722" max="2909" width="8.85546875" style="13"/>
    <col min="2910" max="2910" width="6.140625" style="13" customWidth="1"/>
    <col min="2911" max="2911" width="20.28515625" style="13" customWidth="1"/>
    <col min="2912" max="2912" width="12.42578125" style="13" customWidth="1"/>
    <col min="2913" max="2913" width="13" style="13" customWidth="1"/>
    <col min="2914" max="2914" width="12.5703125" style="13" customWidth="1"/>
    <col min="2915" max="2928" width="11.7109375" style="13" customWidth="1"/>
    <col min="2929" max="2929" width="12.28515625" style="13" customWidth="1"/>
    <col min="2930" max="2930" width="11.7109375" style="13" customWidth="1"/>
    <col min="2931" max="2931" width="12.85546875" style="13" customWidth="1"/>
    <col min="2932" max="2932" width="11.7109375" style="13" customWidth="1"/>
    <col min="2933" max="2933" width="12.7109375" style="13" customWidth="1"/>
    <col min="2934" max="2934" width="11.7109375" style="13" customWidth="1"/>
    <col min="2935" max="2935" width="13" style="13" customWidth="1"/>
    <col min="2936" max="2947" width="11.7109375" style="13" customWidth="1"/>
    <col min="2948" max="2948" width="12.5703125" style="13" customWidth="1"/>
    <col min="2949" max="2949" width="11.7109375" style="13" customWidth="1"/>
    <col min="2950" max="2950" width="13" style="13" customWidth="1"/>
    <col min="2951" max="2956" width="11.7109375" style="13" customWidth="1"/>
    <col min="2957" max="2957" width="13.7109375" style="13" customWidth="1"/>
    <col min="2958" max="2958" width="13.140625" style="13" customWidth="1"/>
    <col min="2959" max="2962" width="13" style="13" customWidth="1"/>
    <col min="2963" max="2969" width="11.7109375" style="13" customWidth="1"/>
    <col min="2970" max="2970" width="10.85546875" style="13" customWidth="1"/>
    <col min="2971" max="2971" width="11.7109375" style="13" customWidth="1"/>
    <col min="2972" max="2974" width="22.7109375" style="13" customWidth="1"/>
    <col min="2975" max="2977" width="20.7109375" style="13" customWidth="1"/>
    <col min="2978" max="3165" width="8.85546875" style="13"/>
    <col min="3166" max="3166" width="6.140625" style="13" customWidth="1"/>
    <col min="3167" max="3167" width="20.28515625" style="13" customWidth="1"/>
    <col min="3168" max="3168" width="12.42578125" style="13" customWidth="1"/>
    <col min="3169" max="3169" width="13" style="13" customWidth="1"/>
    <col min="3170" max="3170" width="12.5703125" style="13" customWidth="1"/>
    <col min="3171" max="3184" width="11.7109375" style="13" customWidth="1"/>
    <col min="3185" max="3185" width="12.28515625" style="13" customWidth="1"/>
    <col min="3186" max="3186" width="11.7109375" style="13" customWidth="1"/>
    <col min="3187" max="3187" width="12.85546875" style="13" customWidth="1"/>
    <col min="3188" max="3188" width="11.7109375" style="13" customWidth="1"/>
    <col min="3189" max="3189" width="12.7109375" style="13" customWidth="1"/>
    <col min="3190" max="3190" width="11.7109375" style="13" customWidth="1"/>
    <col min="3191" max="3191" width="13" style="13" customWidth="1"/>
    <col min="3192" max="3203" width="11.7109375" style="13" customWidth="1"/>
    <col min="3204" max="3204" width="12.5703125" style="13" customWidth="1"/>
    <col min="3205" max="3205" width="11.7109375" style="13" customWidth="1"/>
    <col min="3206" max="3206" width="13" style="13" customWidth="1"/>
    <col min="3207" max="3212" width="11.7109375" style="13" customWidth="1"/>
    <col min="3213" max="3213" width="13.7109375" style="13" customWidth="1"/>
    <col min="3214" max="3214" width="13.140625" style="13" customWidth="1"/>
    <col min="3215" max="3218" width="13" style="13" customWidth="1"/>
    <col min="3219" max="3225" width="11.7109375" style="13" customWidth="1"/>
    <col min="3226" max="3226" width="10.85546875" style="13" customWidth="1"/>
    <col min="3227" max="3227" width="11.7109375" style="13" customWidth="1"/>
    <col min="3228" max="3230" width="22.7109375" style="13" customWidth="1"/>
    <col min="3231" max="3233" width="20.7109375" style="13" customWidth="1"/>
    <col min="3234" max="3421" width="8.85546875" style="13"/>
    <col min="3422" max="3422" width="6.140625" style="13" customWidth="1"/>
    <col min="3423" max="3423" width="20.28515625" style="13" customWidth="1"/>
    <col min="3424" max="3424" width="12.42578125" style="13" customWidth="1"/>
    <col min="3425" max="3425" width="13" style="13" customWidth="1"/>
    <col min="3426" max="3426" width="12.5703125" style="13" customWidth="1"/>
    <col min="3427" max="3440" width="11.7109375" style="13" customWidth="1"/>
    <col min="3441" max="3441" width="12.28515625" style="13" customWidth="1"/>
    <col min="3442" max="3442" width="11.7109375" style="13" customWidth="1"/>
    <col min="3443" max="3443" width="12.85546875" style="13" customWidth="1"/>
    <col min="3444" max="3444" width="11.7109375" style="13" customWidth="1"/>
    <col min="3445" max="3445" width="12.7109375" style="13" customWidth="1"/>
    <col min="3446" max="3446" width="11.7109375" style="13" customWidth="1"/>
    <col min="3447" max="3447" width="13" style="13" customWidth="1"/>
    <col min="3448" max="3459" width="11.7109375" style="13" customWidth="1"/>
    <col min="3460" max="3460" width="12.5703125" style="13" customWidth="1"/>
    <col min="3461" max="3461" width="11.7109375" style="13" customWidth="1"/>
    <col min="3462" max="3462" width="13" style="13" customWidth="1"/>
    <col min="3463" max="3468" width="11.7109375" style="13" customWidth="1"/>
    <col min="3469" max="3469" width="13.7109375" style="13" customWidth="1"/>
    <col min="3470" max="3470" width="13.140625" style="13" customWidth="1"/>
    <col min="3471" max="3474" width="13" style="13" customWidth="1"/>
    <col min="3475" max="3481" width="11.7109375" style="13" customWidth="1"/>
    <col min="3482" max="3482" width="10.85546875" style="13" customWidth="1"/>
    <col min="3483" max="3483" width="11.7109375" style="13" customWidth="1"/>
    <col min="3484" max="3486" width="22.7109375" style="13" customWidth="1"/>
    <col min="3487" max="3489" width="20.7109375" style="13" customWidth="1"/>
    <col min="3490" max="3677" width="8.85546875" style="13"/>
    <col min="3678" max="3678" width="6.140625" style="13" customWidth="1"/>
    <col min="3679" max="3679" width="20.28515625" style="13" customWidth="1"/>
    <col min="3680" max="3680" width="12.42578125" style="13" customWidth="1"/>
    <col min="3681" max="3681" width="13" style="13" customWidth="1"/>
    <col min="3682" max="3682" width="12.5703125" style="13" customWidth="1"/>
    <col min="3683" max="3696" width="11.7109375" style="13" customWidth="1"/>
    <col min="3697" max="3697" width="12.28515625" style="13" customWidth="1"/>
    <col min="3698" max="3698" width="11.7109375" style="13" customWidth="1"/>
    <col min="3699" max="3699" width="12.85546875" style="13" customWidth="1"/>
    <col min="3700" max="3700" width="11.7109375" style="13" customWidth="1"/>
    <col min="3701" max="3701" width="12.7109375" style="13" customWidth="1"/>
    <col min="3702" max="3702" width="11.7109375" style="13" customWidth="1"/>
    <col min="3703" max="3703" width="13" style="13" customWidth="1"/>
    <col min="3704" max="3715" width="11.7109375" style="13" customWidth="1"/>
    <col min="3716" max="3716" width="12.5703125" style="13" customWidth="1"/>
    <col min="3717" max="3717" width="11.7109375" style="13" customWidth="1"/>
    <col min="3718" max="3718" width="13" style="13" customWidth="1"/>
    <col min="3719" max="3724" width="11.7109375" style="13" customWidth="1"/>
    <col min="3725" max="3725" width="13.7109375" style="13" customWidth="1"/>
    <col min="3726" max="3726" width="13.140625" style="13" customWidth="1"/>
    <col min="3727" max="3730" width="13" style="13" customWidth="1"/>
    <col min="3731" max="3737" width="11.7109375" style="13" customWidth="1"/>
    <col min="3738" max="3738" width="10.85546875" style="13" customWidth="1"/>
    <col min="3739" max="3739" width="11.7109375" style="13" customWidth="1"/>
    <col min="3740" max="3742" width="22.7109375" style="13" customWidth="1"/>
    <col min="3743" max="3745" width="20.7109375" style="13" customWidth="1"/>
    <col min="3746" max="3933" width="8.85546875" style="13"/>
    <col min="3934" max="3934" width="6.140625" style="13" customWidth="1"/>
    <col min="3935" max="3935" width="20.28515625" style="13" customWidth="1"/>
    <col min="3936" max="3936" width="12.42578125" style="13" customWidth="1"/>
    <col min="3937" max="3937" width="13" style="13" customWidth="1"/>
    <col min="3938" max="3938" width="12.5703125" style="13" customWidth="1"/>
    <col min="3939" max="3952" width="11.7109375" style="13" customWidth="1"/>
    <col min="3953" max="3953" width="12.28515625" style="13" customWidth="1"/>
    <col min="3954" max="3954" width="11.7109375" style="13" customWidth="1"/>
    <col min="3955" max="3955" width="12.85546875" style="13" customWidth="1"/>
    <col min="3956" max="3956" width="11.7109375" style="13" customWidth="1"/>
    <col min="3957" max="3957" width="12.7109375" style="13" customWidth="1"/>
    <col min="3958" max="3958" width="11.7109375" style="13" customWidth="1"/>
    <col min="3959" max="3959" width="13" style="13" customWidth="1"/>
    <col min="3960" max="3971" width="11.7109375" style="13" customWidth="1"/>
    <col min="3972" max="3972" width="12.5703125" style="13" customWidth="1"/>
    <col min="3973" max="3973" width="11.7109375" style="13" customWidth="1"/>
    <col min="3974" max="3974" width="13" style="13" customWidth="1"/>
    <col min="3975" max="3980" width="11.7109375" style="13" customWidth="1"/>
    <col min="3981" max="3981" width="13.7109375" style="13" customWidth="1"/>
    <col min="3982" max="3982" width="13.140625" style="13" customWidth="1"/>
    <col min="3983" max="3986" width="13" style="13" customWidth="1"/>
    <col min="3987" max="3993" width="11.7109375" style="13" customWidth="1"/>
    <col min="3994" max="3994" width="10.85546875" style="13" customWidth="1"/>
    <col min="3995" max="3995" width="11.7109375" style="13" customWidth="1"/>
    <col min="3996" max="3998" width="22.7109375" style="13" customWidth="1"/>
    <col min="3999" max="4001" width="20.7109375" style="13" customWidth="1"/>
    <col min="4002" max="4189" width="8.85546875" style="13"/>
    <col min="4190" max="4190" width="6.140625" style="13" customWidth="1"/>
    <col min="4191" max="4191" width="20.28515625" style="13" customWidth="1"/>
    <col min="4192" max="4192" width="12.42578125" style="13" customWidth="1"/>
    <col min="4193" max="4193" width="13" style="13" customWidth="1"/>
    <col min="4194" max="4194" width="12.5703125" style="13" customWidth="1"/>
    <col min="4195" max="4208" width="11.7109375" style="13" customWidth="1"/>
    <col min="4209" max="4209" width="12.28515625" style="13" customWidth="1"/>
    <col min="4210" max="4210" width="11.7109375" style="13" customWidth="1"/>
    <col min="4211" max="4211" width="12.85546875" style="13" customWidth="1"/>
    <col min="4212" max="4212" width="11.7109375" style="13" customWidth="1"/>
    <col min="4213" max="4213" width="12.7109375" style="13" customWidth="1"/>
    <col min="4214" max="4214" width="11.7109375" style="13" customWidth="1"/>
    <col min="4215" max="4215" width="13" style="13" customWidth="1"/>
    <col min="4216" max="4227" width="11.7109375" style="13" customWidth="1"/>
    <col min="4228" max="4228" width="12.5703125" style="13" customWidth="1"/>
    <col min="4229" max="4229" width="11.7109375" style="13" customWidth="1"/>
    <col min="4230" max="4230" width="13" style="13" customWidth="1"/>
    <col min="4231" max="4236" width="11.7109375" style="13" customWidth="1"/>
    <col min="4237" max="4237" width="13.7109375" style="13" customWidth="1"/>
    <col min="4238" max="4238" width="13.140625" style="13" customWidth="1"/>
    <col min="4239" max="4242" width="13" style="13" customWidth="1"/>
    <col min="4243" max="4249" width="11.7109375" style="13" customWidth="1"/>
    <col min="4250" max="4250" width="10.85546875" style="13" customWidth="1"/>
    <col min="4251" max="4251" width="11.7109375" style="13" customWidth="1"/>
    <col min="4252" max="4254" width="22.7109375" style="13" customWidth="1"/>
    <col min="4255" max="4257" width="20.7109375" style="13" customWidth="1"/>
    <col min="4258" max="4445" width="8.85546875" style="13"/>
    <col min="4446" max="4446" width="6.140625" style="13" customWidth="1"/>
    <col min="4447" max="4447" width="20.28515625" style="13" customWidth="1"/>
    <col min="4448" max="4448" width="12.42578125" style="13" customWidth="1"/>
    <col min="4449" max="4449" width="13" style="13" customWidth="1"/>
    <col min="4450" max="4450" width="12.5703125" style="13" customWidth="1"/>
    <col min="4451" max="4464" width="11.7109375" style="13" customWidth="1"/>
    <col min="4465" max="4465" width="12.28515625" style="13" customWidth="1"/>
    <col min="4466" max="4466" width="11.7109375" style="13" customWidth="1"/>
    <col min="4467" max="4467" width="12.85546875" style="13" customWidth="1"/>
    <col min="4468" max="4468" width="11.7109375" style="13" customWidth="1"/>
    <col min="4469" max="4469" width="12.7109375" style="13" customWidth="1"/>
    <col min="4470" max="4470" width="11.7109375" style="13" customWidth="1"/>
    <col min="4471" max="4471" width="13" style="13" customWidth="1"/>
    <col min="4472" max="4483" width="11.7109375" style="13" customWidth="1"/>
    <col min="4484" max="4484" width="12.5703125" style="13" customWidth="1"/>
    <col min="4485" max="4485" width="11.7109375" style="13" customWidth="1"/>
    <col min="4486" max="4486" width="13" style="13" customWidth="1"/>
    <col min="4487" max="4492" width="11.7109375" style="13" customWidth="1"/>
    <col min="4493" max="4493" width="13.7109375" style="13" customWidth="1"/>
    <col min="4494" max="4494" width="13.140625" style="13" customWidth="1"/>
    <col min="4495" max="4498" width="13" style="13" customWidth="1"/>
    <col min="4499" max="4505" width="11.7109375" style="13" customWidth="1"/>
    <col min="4506" max="4506" width="10.85546875" style="13" customWidth="1"/>
    <col min="4507" max="4507" width="11.7109375" style="13" customWidth="1"/>
    <col min="4508" max="4510" width="22.7109375" style="13" customWidth="1"/>
    <col min="4511" max="4513" width="20.7109375" style="13" customWidth="1"/>
    <col min="4514" max="4701" width="8.85546875" style="13"/>
    <col min="4702" max="4702" width="6.140625" style="13" customWidth="1"/>
    <col min="4703" max="4703" width="20.28515625" style="13" customWidth="1"/>
    <col min="4704" max="4704" width="12.42578125" style="13" customWidth="1"/>
    <col min="4705" max="4705" width="13" style="13" customWidth="1"/>
    <col min="4706" max="4706" width="12.5703125" style="13" customWidth="1"/>
    <col min="4707" max="4720" width="11.7109375" style="13" customWidth="1"/>
    <col min="4721" max="4721" width="12.28515625" style="13" customWidth="1"/>
    <col min="4722" max="4722" width="11.7109375" style="13" customWidth="1"/>
    <col min="4723" max="4723" width="12.85546875" style="13" customWidth="1"/>
    <col min="4724" max="4724" width="11.7109375" style="13" customWidth="1"/>
    <col min="4725" max="4725" width="12.7109375" style="13" customWidth="1"/>
    <col min="4726" max="4726" width="11.7109375" style="13" customWidth="1"/>
    <col min="4727" max="4727" width="13" style="13" customWidth="1"/>
    <col min="4728" max="4739" width="11.7109375" style="13" customWidth="1"/>
    <col min="4740" max="4740" width="12.5703125" style="13" customWidth="1"/>
    <col min="4741" max="4741" width="11.7109375" style="13" customWidth="1"/>
    <col min="4742" max="4742" width="13" style="13" customWidth="1"/>
    <col min="4743" max="4748" width="11.7109375" style="13" customWidth="1"/>
    <col min="4749" max="4749" width="13.7109375" style="13" customWidth="1"/>
    <col min="4750" max="4750" width="13.140625" style="13" customWidth="1"/>
    <col min="4751" max="4754" width="13" style="13" customWidth="1"/>
    <col min="4755" max="4761" width="11.7109375" style="13" customWidth="1"/>
    <col min="4762" max="4762" width="10.85546875" style="13" customWidth="1"/>
    <col min="4763" max="4763" width="11.7109375" style="13" customWidth="1"/>
    <col min="4764" max="4766" width="22.7109375" style="13" customWidth="1"/>
    <col min="4767" max="4769" width="20.7109375" style="13" customWidth="1"/>
    <col min="4770" max="4957" width="8.85546875" style="13"/>
    <col min="4958" max="4958" width="6.140625" style="13" customWidth="1"/>
    <col min="4959" max="4959" width="20.28515625" style="13" customWidth="1"/>
    <col min="4960" max="4960" width="12.42578125" style="13" customWidth="1"/>
    <col min="4961" max="4961" width="13" style="13" customWidth="1"/>
    <col min="4962" max="4962" width="12.5703125" style="13" customWidth="1"/>
    <col min="4963" max="4976" width="11.7109375" style="13" customWidth="1"/>
    <col min="4977" max="4977" width="12.28515625" style="13" customWidth="1"/>
    <col min="4978" max="4978" width="11.7109375" style="13" customWidth="1"/>
    <col min="4979" max="4979" width="12.85546875" style="13" customWidth="1"/>
    <col min="4980" max="4980" width="11.7109375" style="13" customWidth="1"/>
    <col min="4981" max="4981" width="12.7109375" style="13" customWidth="1"/>
    <col min="4982" max="4982" width="11.7109375" style="13" customWidth="1"/>
    <col min="4983" max="4983" width="13" style="13" customWidth="1"/>
    <col min="4984" max="4995" width="11.7109375" style="13" customWidth="1"/>
    <col min="4996" max="4996" width="12.5703125" style="13" customWidth="1"/>
    <col min="4997" max="4997" width="11.7109375" style="13" customWidth="1"/>
    <col min="4998" max="4998" width="13" style="13" customWidth="1"/>
    <col min="4999" max="5004" width="11.7109375" style="13" customWidth="1"/>
    <col min="5005" max="5005" width="13.7109375" style="13" customWidth="1"/>
    <col min="5006" max="5006" width="13.140625" style="13" customWidth="1"/>
    <col min="5007" max="5010" width="13" style="13" customWidth="1"/>
    <col min="5011" max="5017" width="11.7109375" style="13" customWidth="1"/>
    <col min="5018" max="5018" width="10.85546875" style="13" customWidth="1"/>
    <col min="5019" max="5019" width="11.7109375" style="13" customWidth="1"/>
    <col min="5020" max="5022" width="22.7109375" style="13" customWidth="1"/>
    <col min="5023" max="5025" width="20.7109375" style="13" customWidth="1"/>
    <col min="5026" max="5213" width="8.85546875" style="13"/>
    <col min="5214" max="5214" width="6.140625" style="13" customWidth="1"/>
    <col min="5215" max="5215" width="20.28515625" style="13" customWidth="1"/>
    <col min="5216" max="5216" width="12.42578125" style="13" customWidth="1"/>
    <col min="5217" max="5217" width="13" style="13" customWidth="1"/>
    <col min="5218" max="5218" width="12.5703125" style="13" customWidth="1"/>
    <col min="5219" max="5232" width="11.7109375" style="13" customWidth="1"/>
    <col min="5233" max="5233" width="12.28515625" style="13" customWidth="1"/>
    <col min="5234" max="5234" width="11.7109375" style="13" customWidth="1"/>
    <col min="5235" max="5235" width="12.85546875" style="13" customWidth="1"/>
    <col min="5236" max="5236" width="11.7109375" style="13" customWidth="1"/>
    <col min="5237" max="5237" width="12.7109375" style="13" customWidth="1"/>
    <col min="5238" max="5238" width="11.7109375" style="13" customWidth="1"/>
    <col min="5239" max="5239" width="13" style="13" customWidth="1"/>
    <col min="5240" max="5251" width="11.7109375" style="13" customWidth="1"/>
    <col min="5252" max="5252" width="12.5703125" style="13" customWidth="1"/>
    <col min="5253" max="5253" width="11.7109375" style="13" customWidth="1"/>
    <col min="5254" max="5254" width="13" style="13" customWidth="1"/>
    <col min="5255" max="5260" width="11.7109375" style="13" customWidth="1"/>
    <col min="5261" max="5261" width="13.7109375" style="13" customWidth="1"/>
    <col min="5262" max="5262" width="13.140625" style="13" customWidth="1"/>
    <col min="5263" max="5266" width="13" style="13" customWidth="1"/>
    <col min="5267" max="5273" width="11.7109375" style="13" customWidth="1"/>
    <col min="5274" max="5274" width="10.85546875" style="13" customWidth="1"/>
    <col min="5275" max="5275" width="11.7109375" style="13" customWidth="1"/>
    <col min="5276" max="5278" width="22.7109375" style="13" customWidth="1"/>
    <col min="5279" max="5281" width="20.7109375" style="13" customWidth="1"/>
    <col min="5282" max="5469" width="8.85546875" style="13"/>
    <col min="5470" max="5470" width="6.140625" style="13" customWidth="1"/>
    <col min="5471" max="5471" width="20.28515625" style="13" customWidth="1"/>
    <col min="5472" max="5472" width="12.42578125" style="13" customWidth="1"/>
    <col min="5473" max="5473" width="13" style="13" customWidth="1"/>
    <col min="5474" max="5474" width="12.5703125" style="13" customWidth="1"/>
    <col min="5475" max="5488" width="11.7109375" style="13" customWidth="1"/>
    <col min="5489" max="5489" width="12.28515625" style="13" customWidth="1"/>
    <col min="5490" max="5490" width="11.7109375" style="13" customWidth="1"/>
    <col min="5491" max="5491" width="12.85546875" style="13" customWidth="1"/>
    <col min="5492" max="5492" width="11.7109375" style="13" customWidth="1"/>
    <col min="5493" max="5493" width="12.7109375" style="13" customWidth="1"/>
    <col min="5494" max="5494" width="11.7109375" style="13" customWidth="1"/>
    <col min="5495" max="5495" width="13" style="13" customWidth="1"/>
    <col min="5496" max="5507" width="11.7109375" style="13" customWidth="1"/>
    <col min="5508" max="5508" width="12.5703125" style="13" customWidth="1"/>
    <col min="5509" max="5509" width="11.7109375" style="13" customWidth="1"/>
    <col min="5510" max="5510" width="13" style="13" customWidth="1"/>
    <col min="5511" max="5516" width="11.7109375" style="13" customWidth="1"/>
    <col min="5517" max="5517" width="13.7109375" style="13" customWidth="1"/>
    <col min="5518" max="5518" width="13.140625" style="13" customWidth="1"/>
    <col min="5519" max="5522" width="13" style="13" customWidth="1"/>
    <col min="5523" max="5529" width="11.7109375" style="13" customWidth="1"/>
    <col min="5530" max="5530" width="10.85546875" style="13" customWidth="1"/>
    <col min="5531" max="5531" width="11.7109375" style="13" customWidth="1"/>
    <col min="5532" max="5534" width="22.7109375" style="13" customWidth="1"/>
    <col min="5535" max="5537" width="20.7109375" style="13" customWidth="1"/>
    <col min="5538" max="5725" width="8.85546875" style="13"/>
    <col min="5726" max="5726" width="6.140625" style="13" customWidth="1"/>
    <col min="5727" max="5727" width="20.28515625" style="13" customWidth="1"/>
    <col min="5728" max="5728" width="12.42578125" style="13" customWidth="1"/>
    <col min="5729" max="5729" width="13" style="13" customWidth="1"/>
    <col min="5730" max="5730" width="12.5703125" style="13" customWidth="1"/>
    <col min="5731" max="5744" width="11.7109375" style="13" customWidth="1"/>
    <col min="5745" max="5745" width="12.28515625" style="13" customWidth="1"/>
    <col min="5746" max="5746" width="11.7109375" style="13" customWidth="1"/>
    <col min="5747" max="5747" width="12.85546875" style="13" customWidth="1"/>
    <col min="5748" max="5748" width="11.7109375" style="13" customWidth="1"/>
    <col min="5749" max="5749" width="12.7109375" style="13" customWidth="1"/>
    <col min="5750" max="5750" width="11.7109375" style="13" customWidth="1"/>
    <col min="5751" max="5751" width="13" style="13" customWidth="1"/>
    <col min="5752" max="5763" width="11.7109375" style="13" customWidth="1"/>
    <col min="5764" max="5764" width="12.5703125" style="13" customWidth="1"/>
    <col min="5765" max="5765" width="11.7109375" style="13" customWidth="1"/>
    <col min="5766" max="5766" width="13" style="13" customWidth="1"/>
    <col min="5767" max="5772" width="11.7109375" style="13" customWidth="1"/>
    <col min="5773" max="5773" width="13.7109375" style="13" customWidth="1"/>
    <col min="5774" max="5774" width="13.140625" style="13" customWidth="1"/>
    <col min="5775" max="5778" width="13" style="13" customWidth="1"/>
    <col min="5779" max="5785" width="11.7109375" style="13" customWidth="1"/>
    <col min="5786" max="5786" width="10.85546875" style="13" customWidth="1"/>
    <col min="5787" max="5787" width="11.7109375" style="13" customWidth="1"/>
    <col min="5788" max="5790" width="22.7109375" style="13" customWidth="1"/>
    <col min="5791" max="5793" width="20.7109375" style="13" customWidth="1"/>
    <col min="5794" max="5981" width="8.85546875" style="13"/>
    <col min="5982" max="5982" width="6.140625" style="13" customWidth="1"/>
    <col min="5983" max="5983" width="20.28515625" style="13" customWidth="1"/>
    <col min="5984" max="5984" width="12.42578125" style="13" customWidth="1"/>
    <col min="5985" max="5985" width="13" style="13" customWidth="1"/>
    <col min="5986" max="5986" width="12.5703125" style="13" customWidth="1"/>
    <col min="5987" max="6000" width="11.7109375" style="13" customWidth="1"/>
    <col min="6001" max="6001" width="12.28515625" style="13" customWidth="1"/>
    <col min="6002" max="6002" width="11.7109375" style="13" customWidth="1"/>
    <col min="6003" max="6003" width="12.85546875" style="13" customWidth="1"/>
    <col min="6004" max="6004" width="11.7109375" style="13" customWidth="1"/>
    <col min="6005" max="6005" width="12.7109375" style="13" customWidth="1"/>
    <col min="6006" max="6006" width="11.7109375" style="13" customWidth="1"/>
    <col min="6007" max="6007" width="13" style="13" customWidth="1"/>
    <col min="6008" max="6019" width="11.7109375" style="13" customWidth="1"/>
    <col min="6020" max="6020" width="12.5703125" style="13" customWidth="1"/>
    <col min="6021" max="6021" width="11.7109375" style="13" customWidth="1"/>
    <col min="6022" max="6022" width="13" style="13" customWidth="1"/>
    <col min="6023" max="6028" width="11.7109375" style="13" customWidth="1"/>
    <col min="6029" max="6029" width="13.7109375" style="13" customWidth="1"/>
    <col min="6030" max="6030" width="13.140625" style="13" customWidth="1"/>
    <col min="6031" max="6034" width="13" style="13" customWidth="1"/>
    <col min="6035" max="6041" width="11.7109375" style="13" customWidth="1"/>
    <col min="6042" max="6042" width="10.85546875" style="13" customWidth="1"/>
    <col min="6043" max="6043" width="11.7109375" style="13" customWidth="1"/>
    <col min="6044" max="6046" width="22.7109375" style="13" customWidth="1"/>
    <col min="6047" max="6049" width="20.7109375" style="13" customWidth="1"/>
    <col min="6050" max="6237" width="8.85546875" style="13"/>
    <col min="6238" max="6238" width="6.140625" style="13" customWidth="1"/>
    <col min="6239" max="6239" width="20.28515625" style="13" customWidth="1"/>
    <col min="6240" max="6240" width="12.42578125" style="13" customWidth="1"/>
    <col min="6241" max="6241" width="13" style="13" customWidth="1"/>
    <col min="6242" max="6242" width="12.5703125" style="13" customWidth="1"/>
    <col min="6243" max="6256" width="11.7109375" style="13" customWidth="1"/>
    <col min="6257" max="6257" width="12.28515625" style="13" customWidth="1"/>
    <col min="6258" max="6258" width="11.7109375" style="13" customWidth="1"/>
    <col min="6259" max="6259" width="12.85546875" style="13" customWidth="1"/>
    <col min="6260" max="6260" width="11.7109375" style="13" customWidth="1"/>
    <col min="6261" max="6261" width="12.7109375" style="13" customWidth="1"/>
    <col min="6262" max="6262" width="11.7109375" style="13" customWidth="1"/>
    <col min="6263" max="6263" width="13" style="13" customWidth="1"/>
    <col min="6264" max="6275" width="11.7109375" style="13" customWidth="1"/>
    <col min="6276" max="6276" width="12.5703125" style="13" customWidth="1"/>
    <col min="6277" max="6277" width="11.7109375" style="13" customWidth="1"/>
    <col min="6278" max="6278" width="13" style="13" customWidth="1"/>
    <col min="6279" max="6284" width="11.7109375" style="13" customWidth="1"/>
    <col min="6285" max="6285" width="13.7109375" style="13" customWidth="1"/>
    <col min="6286" max="6286" width="13.140625" style="13" customWidth="1"/>
    <col min="6287" max="6290" width="13" style="13" customWidth="1"/>
    <col min="6291" max="6297" width="11.7109375" style="13" customWidth="1"/>
    <col min="6298" max="6298" width="10.85546875" style="13" customWidth="1"/>
    <col min="6299" max="6299" width="11.7109375" style="13" customWidth="1"/>
    <col min="6300" max="6302" width="22.7109375" style="13" customWidth="1"/>
    <col min="6303" max="6305" width="20.7109375" style="13" customWidth="1"/>
    <col min="6306" max="6493" width="8.85546875" style="13"/>
    <col min="6494" max="6494" width="6.140625" style="13" customWidth="1"/>
    <col min="6495" max="6495" width="20.28515625" style="13" customWidth="1"/>
    <col min="6496" max="6496" width="12.42578125" style="13" customWidth="1"/>
    <col min="6497" max="6497" width="13" style="13" customWidth="1"/>
    <col min="6498" max="6498" width="12.5703125" style="13" customWidth="1"/>
    <col min="6499" max="6512" width="11.7109375" style="13" customWidth="1"/>
    <col min="6513" max="6513" width="12.28515625" style="13" customWidth="1"/>
    <col min="6514" max="6514" width="11.7109375" style="13" customWidth="1"/>
    <col min="6515" max="6515" width="12.85546875" style="13" customWidth="1"/>
    <col min="6516" max="6516" width="11.7109375" style="13" customWidth="1"/>
    <col min="6517" max="6517" width="12.7109375" style="13" customWidth="1"/>
    <col min="6518" max="6518" width="11.7109375" style="13" customWidth="1"/>
    <col min="6519" max="6519" width="13" style="13" customWidth="1"/>
    <col min="6520" max="6531" width="11.7109375" style="13" customWidth="1"/>
    <col min="6532" max="6532" width="12.5703125" style="13" customWidth="1"/>
    <col min="6533" max="6533" width="11.7109375" style="13" customWidth="1"/>
    <col min="6534" max="6534" width="13" style="13" customWidth="1"/>
    <col min="6535" max="6540" width="11.7109375" style="13" customWidth="1"/>
    <col min="6541" max="6541" width="13.7109375" style="13" customWidth="1"/>
    <col min="6542" max="6542" width="13.140625" style="13" customWidth="1"/>
    <col min="6543" max="6546" width="13" style="13" customWidth="1"/>
    <col min="6547" max="6553" width="11.7109375" style="13" customWidth="1"/>
    <col min="6554" max="6554" width="10.85546875" style="13" customWidth="1"/>
    <col min="6555" max="6555" width="11.7109375" style="13" customWidth="1"/>
    <col min="6556" max="6558" width="22.7109375" style="13" customWidth="1"/>
    <col min="6559" max="6561" width="20.7109375" style="13" customWidth="1"/>
    <col min="6562" max="6749" width="8.85546875" style="13"/>
    <col min="6750" max="6750" width="6.140625" style="13" customWidth="1"/>
    <col min="6751" max="6751" width="20.28515625" style="13" customWidth="1"/>
    <col min="6752" max="6752" width="12.42578125" style="13" customWidth="1"/>
    <col min="6753" max="6753" width="13" style="13" customWidth="1"/>
    <col min="6754" max="6754" width="12.5703125" style="13" customWidth="1"/>
    <col min="6755" max="6768" width="11.7109375" style="13" customWidth="1"/>
    <col min="6769" max="6769" width="12.28515625" style="13" customWidth="1"/>
    <col min="6770" max="6770" width="11.7109375" style="13" customWidth="1"/>
    <col min="6771" max="6771" width="12.85546875" style="13" customWidth="1"/>
    <col min="6772" max="6772" width="11.7109375" style="13" customWidth="1"/>
    <col min="6773" max="6773" width="12.7109375" style="13" customWidth="1"/>
    <col min="6774" max="6774" width="11.7109375" style="13" customWidth="1"/>
    <col min="6775" max="6775" width="13" style="13" customWidth="1"/>
    <col min="6776" max="6787" width="11.7109375" style="13" customWidth="1"/>
    <col min="6788" max="6788" width="12.5703125" style="13" customWidth="1"/>
    <col min="6789" max="6789" width="11.7109375" style="13" customWidth="1"/>
    <col min="6790" max="6790" width="13" style="13" customWidth="1"/>
    <col min="6791" max="6796" width="11.7109375" style="13" customWidth="1"/>
    <col min="6797" max="6797" width="13.7109375" style="13" customWidth="1"/>
    <col min="6798" max="6798" width="13.140625" style="13" customWidth="1"/>
    <col min="6799" max="6802" width="13" style="13" customWidth="1"/>
    <col min="6803" max="6809" width="11.7109375" style="13" customWidth="1"/>
    <col min="6810" max="6810" width="10.85546875" style="13" customWidth="1"/>
    <col min="6811" max="6811" width="11.7109375" style="13" customWidth="1"/>
    <col min="6812" max="6814" width="22.7109375" style="13" customWidth="1"/>
    <col min="6815" max="6817" width="20.7109375" style="13" customWidth="1"/>
    <col min="6818" max="7005" width="8.85546875" style="13"/>
    <col min="7006" max="7006" width="6.140625" style="13" customWidth="1"/>
    <col min="7007" max="7007" width="20.28515625" style="13" customWidth="1"/>
    <col min="7008" max="7008" width="12.42578125" style="13" customWidth="1"/>
    <col min="7009" max="7009" width="13" style="13" customWidth="1"/>
    <col min="7010" max="7010" width="12.5703125" style="13" customWidth="1"/>
    <col min="7011" max="7024" width="11.7109375" style="13" customWidth="1"/>
    <col min="7025" max="7025" width="12.28515625" style="13" customWidth="1"/>
    <col min="7026" max="7026" width="11.7109375" style="13" customWidth="1"/>
    <col min="7027" max="7027" width="12.85546875" style="13" customWidth="1"/>
    <col min="7028" max="7028" width="11.7109375" style="13" customWidth="1"/>
    <col min="7029" max="7029" width="12.7109375" style="13" customWidth="1"/>
    <col min="7030" max="7030" width="11.7109375" style="13" customWidth="1"/>
    <col min="7031" max="7031" width="13" style="13" customWidth="1"/>
    <col min="7032" max="7043" width="11.7109375" style="13" customWidth="1"/>
    <col min="7044" max="7044" width="12.5703125" style="13" customWidth="1"/>
    <col min="7045" max="7045" width="11.7109375" style="13" customWidth="1"/>
    <col min="7046" max="7046" width="13" style="13" customWidth="1"/>
    <col min="7047" max="7052" width="11.7109375" style="13" customWidth="1"/>
    <col min="7053" max="7053" width="13.7109375" style="13" customWidth="1"/>
    <col min="7054" max="7054" width="13.140625" style="13" customWidth="1"/>
    <col min="7055" max="7058" width="13" style="13" customWidth="1"/>
    <col min="7059" max="7065" width="11.7109375" style="13" customWidth="1"/>
    <col min="7066" max="7066" width="10.85546875" style="13" customWidth="1"/>
    <col min="7067" max="7067" width="11.7109375" style="13" customWidth="1"/>
    <col min="7068" max="7070" width="22.7109375" style="13" customWidth="1"/>
    <col min="7071" max="7073" width="20.7109375" style="13" customWidth="1"/>
    <col min="7074" max="7261" width="8.85546875" style="13"/>
    <col min="7262" max="7262" width="6.140625" style="13" customWidth="1"/>
    <col min="7263" max="7263" width="20.28515625" style="13" customWidth="1"/>
    <col min="7264" max="7264" width="12.42578125" style="13" customWidth="1"/>
    <col min="7265" max="7265" width="13" style="13" customWidth="1"/>
    <col min="7266" max="7266" width="12.5703125" style="13" customWidth="1"/>
    <col min="7267" max="7280" width="11.7109375" style="13" customWidth="1"/>
    <col min="7281" max="7281" width="12.28515625" style="13" customWidth="1"/>
    <col min="7282" max="7282" width="11.7109375" style="13" customWidth="1"/>
    <col min="7283" max="7283" width="12.85546875" style="13" customWidth="1"/>
    <col min="7284" max="7284" width="11.7109375" style="13" customWidth="1"/>
    <col min="7285" max="7285" width="12.7109375" style="13" customWidth="1"/>
    <col min="7286" max="7286" width="11.7109375" style="13" customWidth="1"/>
    <col min="7287" max="7287" width="13" style="13" customWidth="1"/>
    <col min="7288" max="7299" width="11.7109375" style="13" customWidth="1"/>
    <col min="7300" max="7300" width="12.5703125" style="13" customWidth="1"/>
    <col min="7301" max="7301" width="11.7109375" style="13" customWidth="1"/>
    <col min="7302" max="7302" width="13" style="13" customWidth="1"/>
    <col min="7303" max="7308" width="11.7109375" style="13" customWidth="1"/>
    <col min="7309" max="7309" width="13.7109375" style="13" customWidth="1"/>
    <col min="7310" max="7310" width="13.140625" style="13" customWidth="1"/>
    <col min="7311" max="7314" width="13" style="13" customWidth="1"/>
    <col min="7315" max="7321" width="11.7109375" style="13" customWidth="1"/>
    <col min="7322" max="7322" width="10.85546875" style="13" customWidth="1"/>
    <col min="7323" max="7323" width="11.7109375" style="13" customWidth="1"/>
    <col min="7324" max="7326" width="22.7109375" style="13" customWidth="1"/>
    <col min="7327" max="7329" width="20.7109375" style="13" customWidth="1"/>
    <col min="7330" max="7517" width="8.85546875" style="13"/>
    <col min="7518" max="7518" width="6.140625" style="13" customWidth="1"/>
    <col min="7519" max="7519" width="20.28515625" style="13" customWidth="1"/>
    <col min="7520" max="7520" width="12.42578125" style="13" customWidth="1"/>
    <col min="7521" max="7521" width="13" style="13" customWidth="1"/>
    <col min="7522" max="7522" width="12.5703125" style="13" customWidth="1"/>
    <col min="7523" max="7536" width="11.7109375" style="13" customWidth="1"/>
    <col min="7537" max="7537" width="12.28515625" style="13" customWidth="1"/>
    <col min="7538" max="7538" width="11.7109375" style="13" customWidth="1"/>
    <col min="7539" max="7539" width="12.85546875" style="13" customWidth="1"/>
    <col min="7540" max="7540" width="11.7109375" style="13" customWidth="1"/>
    <col min="7541" max="7541" width="12.7109375" style="13" customWidth="1"/>
    <col min="7542" max="7542" width="11.7109375" style="13" customWidth="1"/>
    <col min="7543" max="7543" width="13" style="13" customWidth="1"/>
    <col min="7544" max="7555" width="11.7109375" style="13" customWidth="1"/>
    <col min="7556" max="7556" width="12.5703125" style="13" customWidth="1"/>
    <col min="7557" max="7557" width="11.7109375" style="13" customWidth="1"/>
    <col min="7558" max="7558" width="13" style="13" customWidth="1"/>
    <col min="7559" max="7564" width="11.7109375" style="13" customWidth="1"/>
    <col min="7565" max="7565" width="13.7109375" style="13" customWidth="1"/>
    <col min="7566" max="7566" width="13.140625" style="13" customWidth="1"/>
    <col min="7567" max="7570" width="13" style="13" customWidth="1"/>
    <col min="7571" max="7577" width="11.7109375" style="13" customWidth="1"/>
    <col min="7578" max="7578" width="10.85546875" style="13" customWidth="1"/>
    <col min="7579" max="7579" width="11.7109375" style="13" customWidth="1"/>
    <col min="7580" max="7582" width="22.7109375" style="13" customWidth="1"/>
    <col min="7583" max="7585" width="20.7109375" style="13" customWidth="1"/>
    <col min="7586" max="7773" width="8.85546875" style="13"/>
    <col min="7774" max="7774" width="6.140625" style="13" customWidth="1"/>
    <col min="7775" max="7775" width="20.28515625" style="13" customWidth="1"/>
    <col min="7776" max="7776" width="12.42578125" style="13" customWidth="1"/>
    <col min="7777" max="7777" width="13" style="13" customWidth="1"/>
    <col min="7778" max="7778" width="12.5703125" style="13" customWidth="1"/>
    <col min="7779" max="7792" width="11.7109375" style="13" customWidth="1"/>
    <col min="7793" max="7793" width="12.28515625" style="13" customWidth="1"/>
    <col min="7794" max="7794" width="11.7109375" style="13" customWidth="1"/>
    <col min="7795" max="7795" width="12.85546875" style="13" customWidth="1"/>
    <col min="7796" max="7796" width="11.7109375" style="13" customWidth="1"/>
    <col min="7797" max="7797" width="12.7109375" style="13" customWidth="1"/>
    <col min="7798" max="7798" width="11.7109375" style="13" customWidth="1"/>
    <col min="7799" max="7799" width="13" style="13" customWidth="1"/>
    <col min="7800" max="7811" width="11.7109375" style="13" customWidth="1"/>
    <col min="7812" max="7812" width="12.5703125" style="13" customWidth="1"/>
    <col min="7813" max="7813" width="11.7109375" style="13" customWidth="1"/>
    <col min="7814" max="7814" width="13" style="13" customWidth="1"/>
    <col min="7815" max="7820" width="11.7109375" style="13" customWidth="1"/>
    <col min="7821" max="7821" width="13.7109375" style="13" customWidth="1"/>
    <col min="7822" max="7822" width="13.140625" style="13" customWidth="1"/>
    <col min="7823" max="7826" width="13" style="13" customWidth="1"/>
    <col min="7827" max="7833" width="11.7109375" style="13" customWidth="1"/>
    <col min="7834" max="7834" width="10.85546875" style="13" customWidth="1"/>
    <col min="7835" max="7835" width="11.7109375" style="13" customWidth="1"/>
    <col min="7836" max="7838" width="22.7109375" style="13" customWidth="1"/>
    <col min="7839" max="7841" width="20.7109375" style="13" customWidth="1"/>
    <col min="7842" max="8029" width="8.85546875" style="13"/>
    <col min="8030" max="8030" width="6.140625" style="13" customWidth="1"/>
    <col min="8031" max="8031" width="20.28515625" style="13" customWidth="1"/>
    <col min="8032" max="8032" width="12.42578125" style="13" customWidth="1"/>
    <col min="8033" max="8033" width="13" style="13" customWidth="1"/>
    <col min="8034" max="8034" width="12.5703125" style="13" customWidth="1"/>
    <col min="8035" max="8048" width="11.7109375" style="13" customWidth="1"/>
    <col min="8049" max="8049" width="12.28515625" style="13" customWidth="1"/>
    <col min="8050" max="8050" width="11.7109375" style="13" customWidth="1"/>
    <col min="8051" max="8051" width="12.85546875" style="13" customWidth="1"/>
    <col min="8052" max="8052" width="11.7109375" style="13" customWidth="1"/>
    <col min="8053" max="8053" width="12.7109375" style="13" customWidth="1"/>
    <col min="8054" max="8054" width="11.7109375" style="13" customWidth="1"/>
    <col min="8055" max="8055" width="13" style="13" customWidth="1"/>
    <col min="8056" max="8067" width="11.7109375" style="13" customWidth="1"/>
    <col min="8068" max="8068" width="12.5703125" style="13" customWidth="1"/>
    <col min="8069" max="8069" width="11.7109375" style="13" customWidth="1"/>
    <col min="8070" max="8070" width="13" style="13" customWidth="1"/>
    <col min="8071" max="8076" width="11.7109375" style="13" customWidth="1"/>
    <col min="8077" max="8077" width="13.7109375" style="13" customWidth="1"/>
    <col min="8078" max="8078" width="13.140625" style="13" customWidth="1"/>
    <col min="8079" max="8082" width="13" style="13" customWidth="1"/>
    <col min="8083" max="8089" width="11.7109375" style="13" customWidth="1"/>
    <col min="8090" max="8090" width="10.85546875" style="13" customWidth="1"/>
    <col min="8091" max="8091" width="11.7109375" style="13" customWidth="1"/>
    <col min="8092" max="8094" width="22.7109375" style="13" customWidth="1"/>
    <col min="8095" max="8097" width="20.7109375" style="13" customWidth="1"/>
    <col min="8098" max="8285" width="8.85546875" style="13"/>
    <col min="8286" max="8286" width="6.140625" style="13" customWidth="1"/>
    <col min="8287" max="8287" width="20.28515625" style="13" customWidth="1"/>
    <col min="8288" max="8288" width="12.42578125" style="13" customWidth="1"/>
    <col min="8289" max="8289" width="13" style="13" customWidth="1"/>
    <col min="8290" max="8290" width="12.5703125" style="13" customWidth="1"/>
    <col min="8291" max="8304" width="11.7109375" style="13" customWidth="1"/>
    <col min="8305" max="8305" width="12.28515625" style="13" customWidth="1"/>
    <col min="8306" max="8306" width="11.7109375" style="13" customWidth="1"/>
    <col min="8307" max="8307" width="12.85546875" style="13" customWidth="1"/>
    <col min="8308" max="8308" width="11.7109375" style="13" customWidth="1"/>
    <col min="8309" max="8309" width="12.7109375" style="13" customWidth="1"/>
    <col min="8310" max="8310" width="11.7109375" style="13" customWidth="1"/>
    <col min="8311" max="8311" width="13" style="13" customWidth="1"/>
    <col min="8312" max="8323" width="11.7109375" style="13" customWidth="1"/>
    <col min="8324" max="8324" width="12.5703125" style="13" customWidth="1"/>
    <col min="8325" max="8325" width="11.7109375" style="13" customWidth="1"/>
    <col min="8326" max="8326" width="13" style="13" customWidth="1"/>
    <col min="8327" max="8332" width="11.7109375" style="13" customWidth="1"/>
    <col min="8333" max="8333" width="13.7109375" style="13" customWidth="1"/>
    <col min="8334" max="8334" width="13.140625" style="13" customWidth="1"/>
    <col min="8335" max="8338" width="13" style="13" customWidth="1"/>
    <col min="8339" max="8345" width="11.7109375" style="13" customWidth="1"/>
    <col min="8346" max="8346" width="10.85546875" style="13" customWidth="1"/>
    <col min="8347" max="8347" width="11.7109375" style="13" customWidth="1"/>
    <col min="8348" max="8350" width="22.7109375" style="13" customWidth="1"/>
    <col min="8351" max="8353" width="20.7109375" style="13" customWidth="1"/>
    <col min="8354" max="8541" width="8.85546875" style="13"/>
    <col min="8542" max="8542" width="6.140625" style="13" customWidth="1"/>
    <col min="8543" max="8543" width="20.28515625" style="13" customWidth="1"/>
    <col min="8544" max="8544" width="12.42578125" style="13" customWidth="1"/>
    <col min="8545" max="8545" width="13" style="13" customWidth="1"/>
    <col min="8546" max="8546" width="12.5703125" style="13" customWidth="1"/>
    <col min="8547" max="8560" width="11.7109375" style="13" customWidth="1"/>
    <col min="8561" max="8561" width="12.28515625" style="13" customWidth="1"/>
    <col min="8562" max="8562" width="11.7109375" style="13" customWidth="1"/>
    <col min="8563" max="8563" width="12.85546875" style="13" customWidth="1"/>
    <col min="8564" max="8564" width="11.7109375" style="13" customWidth="1"/>
    <col min="8565" max="8565" width="12.7109375" style="13" customWidth="1"/>
    <col min="8566" max="8566" width="11.7109375" style="13" customWidth="1"/>
    <col min="8567" max="8567" width="13" style="13" customWidth="1"/>
    <col min="8568" max="8579" width="11.7109375" style="13" customWidth="1"/>
    <col min="8580" max="8580" width="12.5703125" style="13" customWidth="1"/>
    <col min="8581" max="8581" width="11.7109375" style="13" customWidth="1"/>
    <col min="8582" max="8582" width="13" style="13" customWidth="1"/>
    <col min="8583" max="8588" width="11.7109375" style="13" customWidth="1"/>
    <col min="8589" max="8589" width="13.7109375" style="13" customWidth="1"/>
    <col min="8590" max="8590" width="13.140625" style="13" customWidth="1"/>
    <col min="8591" max="8594" width="13" style="13" customWidth="1"/>
    <col min="8595" max="8601" width="11.7109375" style="13" customWidth="1"/>
    <col min="8602" max="8602" width="10.85546875" style="13" customWidth="1"/>
    <col min="8603" max="8603" width="11.7109375" style="13" customWidth="1"/>
    <col min="8604" max="8606" width="22.7109375" style="13" customWidth="1"/>
    <col min="8607" max="8609" width="20.7109375" style="13" customWidth="1"/>
    <col min="8610" max="8797" width="8.85546875" style="13"/>
    <col min="8798" max="8798" width="6.140625" style="13" customWidth="1"/>
    <col min="8799" max="8799" width="20.28515625" style="13" customWidth="1"/>
    <col min="8800" max="8800" width="12.42578125" style="13" customWidth="1"/>
    <col min="8801" max="8801" width="13" style="13" customWidth="1"/>
    <col min="8802" max="8802" width="12.5703125" style="13" customWidth="1"/>
    <col min="8803" max="8816" width="11.7109375" style="13" customWidth="1"/>
    <col min="8817" max="8817" width="12.28515625" style="13" customWidth="1"/>
    <col min="8818" max="8818" width="11.7109375" style="13" customWidth="1"/>
    <col min="8819" max="8819" width="12.85546875" style="13" customWidth="1"/>
    <col min="8820" max="8820" width="11.7109375" style="13" customWidth="1"/>
    <col min="8821" max="8821" width="12.7109375" style="13" customWidth="1"/>
    <col min="8822" max="8822" width="11.7109375" style="13" customWidth="1"/>
    <col min="8823" max="8823" width="13" style="13" customWidth="1"/>
    <col min="8824" max="8835" width="11.7109375" style="13" customWidth="1"/>
    <col min="8836" max="8836" width="12.5703125" style="13" customWidth="1"/>
    <col min="8837" max="8837" width="11.7109375" style="13" customWidth="1"/>
    <col min="8838" max="8838" width="13" style="13" customWidth="1"/>
    <col min="8839" max="8844" width="11.7109375" style="13" customWidth="1"/>
    <col min="8845" max="8845" width="13.7109375" style="13" customWidth="1"/>
    <col min="8846" max="8846" width="13.140625" style="13" customWidth="1"/>
    <col min="8847" max="8850" width="13" style="13" customWidth="1"/>
    <col min="8851" max="8857" width="11.7109375" style="13" customWidth="1"/>
    <col min="8858" max="8858" width="10.85546875" style="13" customWidth="1"/>
    <col min="8859" max="8859" width="11.7109375" style="13" customWidth="1"/>
    <col min="8860" max="8862" width="22.7109375" style="13" customWidth="1"/>
    <col min="8863" max="8865" width="20.7109375" style="13" customWidth="1"/>
    <col min="8866" max="9053" width="8.85546875" style="13"/>
    <col min="9054" max="9054" width="6.140625" style="13" customWidth="1"/>
    <col min="9055" max="9055" width="20.28515625" style="13" customWidth="1"/>
    <col min="9056" max="9056" width="12.42578125" style="13" customWidth="1"/>
    <col min="9057" max="9057" width="13" style="13" customWidth="1"/>
    <col min="9058" max="9058" width="12.5703125" style="13" customWidth="1"/>
    <col min="9059" max="9072" width="11.7109375" style="13" customWidth="1"/>
    <col min="9073" max="9073" width="12.28515625" style="13" customWidth="1"/>
    <col min="9074" max="9074" width="11.7109375" style="13" customWidth="1"/>
    <col min="9075" max="9075" width="12.85546875" style="13" customWidth="1"/>
    <col min="9076" max="9076" width="11.7109375" style="13" customWidth="1"/>
    <col min="9077" max="9077" width="12.7109375" style="13" customWidth="1"/>
    <col min="9078" max="9078" width="11.7109375" style="13" customWidth="1"/>
    <col min="9079" max="9079" width="13" style="13" customWidth="1"/>
    <col min="9080" max="9091" width="11.7109375" style="13" customWidth="1"/>
    <col min="9092" max="9092" width="12.5703125" style="13" customWidth="1"/>
    <col min="9093" max="9093" width="11.7109375" style="13" customWidth="1"/>
    <col min="9094" max="9094" width="13" style="13" customWidth="1"/>
    <col min="9095" max="9100" width="11.7109375" style="13" customWidth="1"/>
    <col min="9101" max="9101" width="13.7109375" style="13" customWidth="1"/>
    <col min="9102" max="9102" width="13.140625" style="13" customWidth="1"/>
    <col min="9103" max="9106" width="13" style="13" customWidth="1"/>
    <col min="9107" max="9113" width="11.7109375" style="13" customWidth="1"/>
    <col min="9114" max="9114" width="10.85546875" style="13" customWidth="1"/>
    <col min="9115" max="9115" width="11.7109375" style="13" customWidth="1"/>
    <col min="9116" max="9118" width="22.7109375" style="13" customWidth="1"/>
    <col min="9119" max="9121" width="20.7109375" style="13" customWidth="1"/>
    <col min="9122" max="9309" width="8.85546875" style="13"/>
    <col min="9310" max="9310" width="6.140625" style="13" customWidth="1"/>
    <col min="9311" max="9311" width="20.28515625" style="13" customWidth="1"/>
    <col min="9312" max="9312" width="12.42578125" style="13" customWidth="1"/>
    <col min="9313" max="9313" width="13" style="13" customWidth="1"/>
    <col min="9314" max="9314" width="12.5703125" style="13" customWidth="1"/>
    <col min="9315" max="9328" width="11.7109375" style="13" customWidth="1"/>
    <col min="9329" max="9329" width="12.28515625" style="13" customWidth="1"/>
    <col min="9330" max="9330" width="11.7109375" style="13" customWidth="1"/>
    <col min="9331" max="9331" width="12.85546875" style="13" customWidth="1"/>
    <col min="9332" max="9332" width="11.7109375" style="13" customWidth="1"/>
    <col min="9333" max="9333" width="12.7109375" style="13" customWidth="1"/>
    <col min="9334" max="9334" width="11.7109375" style="13" customWidth="1"/>
    <col min="9335" max="9335" width="13" style="13" customWidth="1"/>
    <col min="9336" max="9347" width="11.7109375" style="13" customWidth="1"/>
    <col min="9348" max="9348" width="12.5703125" style="13" customWidth="1"/>
    <col min="9349" max="9349" width="11.7109375" style="13" customWidth="1"/>
    <col min="9350" max="9350" width="13" style="13" customWidth="1"/>
    <col min="9351" max="9356" width="11.7109375" style="13" customWidth="1"/>
    <col min="9357" max="9357" width="13.7109375" style="13" customWidth="1"/>
    <col min="9358" max="9358" width="13.140625" style="13" customWidth="1"/>
    <col min="9359" max="9362" width="13" style="13" customWidth="1"/>
    <col min="9363" max="9369" width="11.7109375" style="13" customWidth="1"/>
    <col min="9370" max="9370" width="10.85546875" style="13" customWidth="1"/>
    <col min="9371" max="9371" width="11.7109375" style="13" customWidth="1"/>
    <col min="9372" max="9374" width="22.7109375" style="13" customWidth="1"/>
    <col min="9375" max="9377" width="20.7109375" style="13" customWidth="1"/>
    <col min="9378" max="9565" width="8.85546875" style="13"/>
    <col min="9566" max="9566" width="6.140625" style="13" customWidth="1"/>
    <col min="9567" max="9567" width="20.28515625" style="13" customWidth="1"/>
    <col min="9568" max="9568" width="12.42578125" style="13" customWidth="1"/>
    <col min="9569" max="9569" width="13" style="13" customWidth="1"/>
    <col min="9570" max="9570" width="12.5703125" style="13" customWidth="1"/>
    <col min="9571" max="9584" width="11.7109375" style="13" customWidth="1"/>
    <col min="9585" max="9585" width="12.28515625" style="13" customWidth="1"/>
    <col min="9586" max="9586" width="11.7109375" style="13" customWidth="1"/>
    <col min="9587" max="9587" width="12.85546875" style="13" customWidth="1"/>
    <col min="9588" max="9588" width="11.7109375" style="13" customWidth="1"/>
    <col min="9589" max="9589" width="12.7109375" style="13" customWidth="1"/>
    <col min="9590" max="9590" width="11.7109375" style="13" customWidth="1"/>
    <col min="9591" max="9591" width="13" style="13" customWidth="1"/>
    <col min="9592" max="9603" width="11.7109375" style="13" customWidth="1"/>
    <col min="9604" max="9604" width="12.5703125" style="13" customWidth="1"/>
    <col min="9605" max="9605" width="11.7109375" style="13" customWidth="1"/>
    <col min="9606" max="9606" width="13" style="13" customWidth="1"/>
    <col min="9607" max="9612" width="11.7109375" style="13" customWidth="1"/>
    <col min="9613" max="9613" width="13.7109375" style="13" customWidth="1"/>
    <col min="9614" max="9614" width="13.140625" style="13" customWidth="1"/>
    <col min="9615" max="9618" width="13" style="13" customWidth="1"/>
    <col min="9619" max="9625" width="11.7109375" style="13" customWidth="1"/>
    <col min="9626" max="9626" width="10.85546875" style="13" customWidth="1"/>
    <col min="9627" max="9627" width="11.7109375" style="13" customWidth="1"/>
    <col min="9628" max="9630" width="22.7109375" style="13" customWidth="1"/>
    <col min="9631" max="9633" width="20.7109375" style="13" customWidth="1"/>
    <col min="9634" max="9821" width="8.85546875" style="13"/>
    <col min="9822" max="9822" width="6.140625" style="13" customWidth="1"/>
    <col min="9823" max="9823" width="20.28515625" style="13" customWidth="1"/>
    <col min="9824" max="9824" width="12.42578125" style="13" customWidth="1"/>
    <col min="9825" max="9825" width="13" style="13" customWidth="1"/>
    <col min="9826" max="9826" width="12.5703125" style="13" customWidth="1"/>
    <col min="9827" max="9840" width="11.7109375" style="13" customWidth="1"/>
    <col min="9841" max="9841" width="12.28515625" style="13" customWidth="1"/>
    <col min="9842" max="9842" width="11.7109375" style="13" customWidth="1"/>
    <col min="9843" max="9843" width="12.85546875" style="13" customWidth="1"/>
    <col min="9844" max="9844" width="11.7109375" style="13" customWidth="1"/>
    <col min="9845" max="9845" width="12.7109375" style="13" customWidth="1"/>
    <col min="9846" max="9846" width="11.7109375" style="13" customWidth="1"/>
    <col min="9847" max="9847" width="13" style="13" customWidth="1"/>
    <col min="9848" max="9859" width="11.7109375" style="13" customWidth="1"/>
    <col min="9860" max="9860" width="12.5703125" style="13" customWidth="1"/>
    <col min="9861" max="9861" width="11.7109375" style="13" customWidth="1"/>
    <col min="9862" max="9862" width="13" style="13" customWidth="1"/>
    <col min="9863" max="9868" width="11.7109375" style="13" customWidth="1"/>
    <col min="9869" max="9869" width="13.7109375" style="13" customWidth="1"/>
    <col min="9870" max="9870" width="13.140625" style="13" customWidth="1"/>
    <col min="9871" max="9874" width="13" style="13" customWidth="1"/>
    <col min="9875" max="9881" width="11.7109375" style="13" customWidth="1"/>
    <col min="9882" max="9882" width="10.85546875" style="13" customWidth="1"/>
    <col min="9883" max="9883" width="11.7109375" style="13" customWidth="1"/>
    <col min="9884" max="9886" width="22.7109375" style="13" customWidth="1"/>
    <col min="9887" max="9889" width="20.7109375" style="13" customWidth="1"/>
    <col min="9890" max="10077" width="8.85546875" style="13"/>
    <col min="10078" max="10078" width="6.140625" style="13" customWidth="1"/>
    <col min="10079" max="10079" width="20.28515625" style="13" customWidth="1"/>
    <col min="10080" max="10080" width="12.42578125" style="13" customWidth="1"/>
    <col min="10081" max="10081" width="13" style="13" customWidth="1"/>
    <col min="10082" max="10082" width="12.5703125" style="13" customWidth="1"/>
    <col min="10083" max="10096" width="11.7109375" style="13" customWidth="1"/>
    <col min="10097" max="10097" width="12.28515625" style="13" customWidth="1"/>
    <col min="10098" max="10098" width="11.7109375" style="13" customWidth="1"/>
    <col min="10099" max="10099" width="12.85546875" style="13" customWidth="1"/>
    <col min="10100" max="10100" width="11.7109375" style="13" customWidth="1"/>
    <col min="10101" max="10101" width="12.7109375" style="13" customWidth="1"/>
    <col min="10102" max="10102" width="11.7109375" style="13" customWidth="1"/>
    <col min="10103" max="10103" width="13" style="13" customWidth="1"/>
    <col min="10104" max="10115" width="11.7109375" style="13" customWidth="1"/>
    <col min="10116" max="10116" width="12.5703125" style="13" customWidth="1"/>
    <col min="10117" max="10117" width="11.7109375" style="13" customWidth="1"/>
    <col min="10118" max="10118" width="13" style="13" customWidth="1"/>
    <col min="10119" max="10124" width="11.7109375" style="13" customWidth="1"/>
    <col min="10125" max="10125" width="13.7109375" style="13" customWidth="1"/>
    <col min="10126" max="10126" width="13.140625" style="13" customWidth="1"/>
    <col min="10127" max="10130" width="13" style="13" customWidth="1"/>
    <col min="10131" max="10137" width="11.7109375" style="13" customWidth="1"/>
    <col min="10138" max="10138" width="10.85546875" style="13" customWidth="1"/>
    <col min="10139" max="10139" width="11.7109375" style="13" customWidth="1"/>
    <col min="10140" max="10142" width="22.7109375" style="13" customWidth="1"/>
    <col min="10143" max="10145" width="20.7109375" style="13" customWidth="1"/>
    <col min="10146" max="10333" width="8.85546875" style="13"/>
    <col min="10334" max="10334" width="6.140625" style="13" customWidth="1"/>
    <col min="10335" max="10335" width="20.28515625" style="13" customWidth="1"/>
    <col min="10336" max="10336" width="12.42578125" style="13" customWidth="1"/>
    <col min="10337" max="10337" width="13" style="13" customWidth="1"/>
    <col min="10338" max="10338" width="12.5703125" style="13" customWidth="1"/>
    <col min="10339" max="10352" width="11.7109375" style="13" customWidth="1"/>
    <col min="10353" max="10353" width="12.28515625" style="13" customWidth="1"/>
    <col min="10354" max="10354" width="11.7109375" style="13" customWidth="1"/>
    <col min="10355" max="10355" width="12.85546875" style="13" customWidth="1"/>
    <col min="10356" max="10356" width="11.7109375" style="13" customWidth="1"/>
    <col min="10357" max="10357" width="12.7109375" style="13" customWidth="1"/>
    <col min="10358" max="10358" width="11.7109375" style="13" customWidth="1"/>
    <col min="10359" max="10359" width="13" style="13" customWidth="1"/>
    <col min="10360" max="10371" width="11.7109375" style="13" customWidth="1"/>
    <col min="10372" max="10372" width="12.5703125" style="13" customWidth="1"/>
    <col min="10373" max="10373" width="11.7109375" style="13" customWidth="1"/>
    <col min="10374" max="10374" width="13" style="13" customWidth="1"/>
    <col min="10375" max="10380" width="11.7109375" style="13" customWidth="1"/>
    <col min="10381" max="10381" width="13.7109375" style="13" customWidth="1"/>
    <col min="10382" max="10382" width="13.140625" style="13" customWidth="1"/>
    <col min="10383" max="10386" width="13" style="13" customWidth="1"/>
    <col min="10387" max="10393" width="11.7109375" style="13" customWidth="1"/>
    <col min="10394" max="10394" width="10.85546875" style="13" customWidth="1"/>
    <col min="10395" max="10395" width="11.7109375" style="13" customWidth="1"/>
    <col min="10396" max="10398" width="22.7109375" style="13" customWidth="1"/>
    <col min="10399" max="10401" width="20.7109375" style="13" customWidth="1"/>
    <col min="10402" max="10589" width="8.85546875" style="13"/>
    <col min="10590" max="10590" width="6.140625" style="13" customWidth="1"/>
    <col min="10591" max="10591" width="20.28515625" style="13" customWidth="1"/>
    <col min="10592" max="10592" width="12.42578125" style="13" customWidth="1"/>
    <col min="10593" max="10593" width="13" style="13" customWidth="1"/>
    <col min="10594" max="10594" width="12.5703125" style="13" customWidth="1"/>
    <col min="10595" max="10608" width="11.7109375" style="13" customWidth="1"/>
    <col min="10609" max="10609" width="12.28515625" style="13" customWidth="1"/>
    <col min="10610" max="10610" width="11.7109375" style="13" customWidth="1"/>
    <col min="10611" max="10611" width="12.85546875" style="13" customWidth="1"/>
    <col min="10612" max="10612" width="11.7109375" style="13" customWidth="1"/>
    <col min="10613" max="10613" width="12.7109375" style="13" customWidth="1"/>
    <col min="10614" max="10614" width="11.7109375" style="13" customWidth="1"/>
    <col min="10615" max="10615" width="13" style="13" customWidth="1"/>
    <col min="10616" max="10627" width="11.7109375" style="13" customWidth="1"/>
    <col min="10628" max="10628" width="12.5703125" style="13" customWidth="1"/>
    <col min="10629" max="10629" width="11.7109375" style="13" customWidth="1"/>
    <col min="10630" max="10630" width="13" style="13" customWidth="1"/>
    <col min="10631" max="10636" width="11.7109375" style="13" customWidth="1"/>
    <col min="10637" max="10637" width="13.7109375" style="13" customWidth="1"/>
    <col min="10638" max="10638" width="13.140625" style="13" customWidth="1"/>
    <col min="10639" max="10642" width="13" style="13" customWidth="1"/>
    <col min="10643" max="10649" width="11.7109375" style="13" customWidth="1"/>
    <col min="10650" max="10650" width="10.85546875" style="13" customWidth="1"/>
    <col min="10651" max="10651" width="11.7109375" style="13" customWidth="1"/>
    <col min="10652" max="10654" width="22.7109375" style="13" customWidth="1"/>
    <col min="10655" max="10657" width="20.7109375" style="13" customWidth="1"/>
    <col min="10658" max="10845" width="8.85546875" style="13"/>
    <col min="10846" max="10846" width="6.140625" style="13" customWidth="1"/>
    <col min="10847" max="10847" width="20.28515625" style="13" customWidth="1"/>
    <col min="10848" max="10848" width="12.42578125" style="13" customWidth="1"/>
    <col min="10849" max="10849" width="13" style="13" customWidth="1"/>
    <col min="10850" max="10850" width="12.5703125" style="13" customWidth="1"/>
    <col min="10851" max="10864" width="11.7109375" style="13" customWidth="1"/>
    <col min="10865" max="10865" width="12.28515625" style="13" customWidth="1"/>
    <col min="10866" max="10866" width="11.7109375" style="13" customWidth="1"/>
    <col min="10867" max="10867" width="12.85546875" style="13" customWidth="1"/>
    <col min="10868" max="10868" width="11.7109375" style="13" customWidth="1"/>
    <col min="10869" max="10869" width="12.7109375" style="13" customWidth="1"/>
    <col min="10870" max="10870" width="11.7109375" style="13" customWidth="1"/>
    <col min="10871" max="10871" width="13" style="13" customWidth="1"/>
    <col min="10872" max="10883" width="11.7109375" style="13" customWidth="1"/>
    <col min="10884" max="10884" width="12.5703125" style="13" customWidth="1"/>
    <col min="10885" max="10885" width="11.7109375" style="13" customWidth="1"/>
    <col min="10886" max="10886" width="13" style="13" customWidth="1"/>
    <col min="10887" max="10892" width="11.7109375" style="13" customWidth="1"/>
    <col min="10893" max="10893" width="13.7109375" style="13" customWidth="1"/>
    <col min="10894" max="10894" width="13.140625" style="13" customWidth="1"/>
    <col min="10895" max="10898" width="13" style="13" customWidth="1"/>
    <col min="10899" max="10905" width="11.7109375" style="13" customWidth="1"/>
    <col min="10906" max="10906" width="10.85546875" style="13" customWidth="1"/>
    <col min="10907" max="10907" width="11.7109375" style="13" customWidth="1"/>
    <col min="10908" max="10910" width="22.7109375" style="13" customWidth="1"/>
    <col min="10911" max="10913" width="20.7109375" style="13" customWidth="1"/>
    <col min="10914" max="11101" width="8.85546875" style="13"/>
    <col min="11102" max="11102" width="6.140625" style="13" customWidth="1"/>
    <col min="11103" max="11103" width="20.28515625" style="13" customWidth="1"/>
    <col min="11104" max="11104" width="12.42578125" style="13" customWidth="1"/>
    <col min="11105" max="11105" width="13" style="13" customWidth="1"/>
    <col min="11106" max="11106" width="12.5703125" style="13" customWidth="1"/>
    <col min="11107" max="11120" width="11.7109375" style="13" customWidth="1"/>
    <col min="11121" max="11121" width="12.28515625" style="13" customWidth="1"/>
    <col min="11122" max="11122" width="11.7109375" style="13" customWidth="1"/>
    <col min="11123" max="11123" width="12.85546875" style="13" customWidth="1"/>
    <col min="11124" max="11124" width="11.7109375" style="13" customWidth="1"/>
    <col min="11125" max="11125" width="12.7109375" style="13" customWidth="1"/>
    <col min="11126" max="11126" width="11.7109375" style="13" customWidth="1"/>
    <col min="11127" max="11127" width="13" style="13" customWidth="1"/>
    <col min="11128" max="11139" width="11.7109375" style="13" customWidth="1"/>
    <col min="11140" max="11140" width="12.5703125" style="13" customWidth="1"/>
    <col min="11141" max="11141" width="11.7109375" style="13" customWidth="1"/>
    <col min="11142" max="11142" width="13" style="13" customWidth="1"/>
    <col min="11143" max="11148" width="11.7109375" style="13" customWidth="1"/>
    <col min="11149" max="11149" width="13.7109375" style="13" customWidth="1"/>
    <col min="11150" max="11150" width="13.140625" style="13" customWidth="1"/>
    <col min="11151" max="11154" width="13" style="13" customWidth="1"/>
    <col min="11155" max="11161" width="11.7109375" style="13" customWidth="1"/>
    <col min="11162" max="11162" width="10.85546875" style="13" customWidth="1"/>
    <col min="11163" max="11163" width="11.7109375" style="13" customWidth="1"/>
    <col min="11164" max="11166" width="22.7109375" style="13" customWidth="1"/>
    <col min="11167" max="11169" width="20.7109375" style="13" customWidth="1"/>
    <col min="11170" max="11357" width="8.85546875" style="13"/>
    <col min="11358" max="11358" width="6.140625" style="13" customWidth="1"/>
    <col min="11359" max="11359" width="20.28515625" style="13" customWidth="1"/>
    <col min="11360" max="11360" width="12.42578125" style="13" customWidth="1"/>
    <col min="11361" max="11361" width="13" style="13" customWidth="1"/>
    <col min="11362" max="11362" width="12.5703125" style="13" customWidth="1"/>
    <col min="11363" max="11376" width="11.7109375" style="13" customWidth="1"/>
    <col min="11377" max="11377" width="12.28515625" style="13" customWidth="1"/>
    <col min="11378" max="11378" width="11.7109375" style="13" customWidth="1"/>
    <col min="11379" max="11379" width="12.85546875" style="13" customWidth="1"/>
    <col min="11380" max="11380" width="11.7109375" style="13" customWidth="1"/>
    <col min="11381" max="11381" width="12.7109375" style="13" customWidth="1"/>
    <col min="11382" max="11382" width="11.7109375" style="13" customWidth="1"/>
    <col min="11383" max="11383" width="13" style="13" customWidth="1"/>
    <col min="11384" max="11395" width="11.7109375" style="13" customWidth="1"/>
    <col min="11396" max="11396" width="12.5703125" style="13" customWidth="1"/>
    <col min="11397" max="11397" width="11.7109375" style="13" customWidth="1"/>
    <col min="11398" max="11398" width="13" style="13" customWidth="1"/>
    <col min="11399" max="11404" width="11.7109375" style="13" customWidth="1"/>
    <col min="11405" max="11405" width="13.7109375" style="13" customWidth="1"/>
    <col min="11406" max="11406" width="13.140625" style="13" customWidth="1"/>
    <col min="11407" max="11410" width="13" style="13" customWidth="1"/>
    <col min="11411" max="11417" width="11.7109375" style="13" customWidth="1"/>
    <col min="11418" max="11418" width="10.85546875" style="13" customWidth="1"/>
    <col min="11419" max="11419" width="11.7109375" style="13" customWidth="1"/>
    <col min="11420" max="11422" width="22.7109375" style="13" customWidth="1"/>
    <col min="11423" max="11425" width="20.7109375" style="13" customWidth="1"/>
    <col min="11426" max="11613" width="8.85546875" style="13"/>
    <col min="11614" max="11614" width="6.140625" style="13" customWidth="1"/>
    <col min="11615" max="11615" width="20.28515625" style="13" customWidth="1"/>
    <col min="11616" max="11616" width="12.42578125" style="13" customWidth="1"/>
    <col min="11617" max="11617" width="13" style="13" customWidth="1"/>
    <col min="11618" max="11618" width="12.5703125" style="13" customWidth="1"/>
    <col min="11619" max="11632" width="11.7109375" style="13" customWidth="1"/>
    <col min="11633" max="11633" width="12.28515625" style="13" customWidth="1"/>
    <col min="11634" max="11634" width="11.7109375" style="13" customWidth="1"/>
    <col min="11635" max="11635" width="12.85546875" style="13" customWidth="1"/>
    <col min="11636" max="11636" width="11.7109375" style="13" customWidth="1"/>
    <col min="11637" max="11637" width="12.7109375" style="13" customWidth="1"/>
    <col min="11638" max="11638" width="11.7109375" style="13" customWidth="1"/>
    <col min="11639" max="11639" width="13" style="13" customWidth="1"/>
    <col min="11640" max="11651" width="11.7109375" style="13" customWidth="1"/>
    <col min="11652" max="11652" width="12.5703125" style="13" customWidth="1"/>
    <col min="11653" max="11653" width="11.7109375" style="13" customWidth="1"/>
    <col min="11654" max="11654" width="13" style="13" customWidth="1"/>
    <col min="11655" max="11660" width="11.7109375" style="13" customWidth="1"/>
    <col min="11661" max="11661" width="13.7109375" style="13" customWidth="1"/>
    <col min="11662" max="11662" width="13.140625" style="13" customWidth="1"/>
    <col min="11663" max="11666" width="13" style="13" customWidth="1"/>
    <col min="11667" max="11673" width="11.7109375" style="13" customWidth="1"/>
    <col min="11674" max="11674" width="10.85546875" style="13" customWidth="1"/>
    <col min="11675" max="11675" width="11.7109375" style="13" customWidth="1"/>
    <col min="11676" max="11678" width="22.7109375" style="13" customWidth="1"/>
    <col min="11679" max="11681" width="20.7109375" style="13" customWidth="1"/>
    <col min="11682" max="11869" width="8.85546875" style="13"/>
    <col min="11870" max="11870" width="6.140625" style="13" customWidth="1"/>
    <col min="11871" max="11871" width="20.28515625" style="13" customWidth="1"/>
    <col min="11872" max="11872" width="12.42578125" style="13" customWidth="1"/>
    <col min="11873" max="11873" width="13" style="13" customWidth="1"/>
    <col min="11874" max="11874" width="12.5703125" style="13" customWidth="1"/>
    <col min="11875" max="11888" width="11.7109375" style="13" customWidth="1"/>
    <col min="11889" max="11889" width="12.28515625" style="13" customWidth="1"/>
    <col min="11890" max="11890" width="11.7109375" style="13" customWidth="1"/>
    <col min="11891" max="11891" width="12.85546875" style="13" customWidth="1"/>
    <col min="11892" max="11892" width="11.7109375" style="13" customWidth="1"/>
    <col min="11893" max="11893" width="12.7109375" style="13" customWidth="1"/>
    <col min="11894" max="11894" width="11.7109375" style="13" customWidth="1"/>
    <col min="11895" max="11895" width="13" style="13" customWidth="1"/>
    <col min="11896" max="11907" width="11.7109375" style="13" customWidth="1"/>
    <col min="11908" max="11908" width="12.5703125" style="13" customWidth="1"/>
    <col min="11909" max="11909" width="11.7109375" style="13" customWidth="1"/>
    <col min="11910" max="11910" width="13" style="13" customWidth="1"/>
    <col min="11911" max="11916" width="11.7109375" style="13" customWidth="1"/>
    <col min="11917" max="11917" width="13.7109375" style="13" customWidth="1"/>
    <col min="11918" max="11918" width="13.140625" style="13" customWidth="1"/>
    <col min="11919" max="11922" width="13" style="13" customWidth="1"/>
    <col min="11923" max="11929" width="11.7109375" style="13" customWidth="1"/>
    <col min="11930" max="11930" width="10.85546875" style="13" customWidth="1"/>
    <col min="11931" max="11931" width="11.7109375" style="13" customWidth="1"/>
    <col min="11932" max="11934" width="22.7109375" style="13" customWidth="1"/>
    <col min="11935" max="11937" width="20.7109375" style="13" customWidth="1"/>
    <col min="11938" max="12125" width="8.85546875" style="13"/>
    <col min="12126" max="12126" width="6.140625" style="13" customWidth="1"/>
    <col min="12127" max="12127" width="20.28515625" style="13" customWidth="1"/>
    <col min="12128" max="12128" width="12.42578125" style="13" customWidth="1"/>
    <col min="12129" max="12129" width="13" style="13" customWidth="1"/>
    <col min="12130" max="12130" width="12.5703125" style="13" customWidth="1"/>
    <col min="12131" max="12144" width="11.7109375" style="13" customWidth="1"/>
    <col min="12145" max="12145" width="12.28515625" style="13" customWidth="1"/>
    <col min="12146" max="12146" width="11.7109375" style="13" customWidth="1"/>
    <col min="12147" max="12147" width="12.85546875" style="13" customWidth="1"/>
    <col min="12148" max="12148" width="11.7109375" style="13" customWidth="1"/>
    <col min="12149" max="12149" width="12.7109375" style="13" customWidth="1"/>
    <col min="12150" max="12150" width="11.7109375" style="13" customWidth="1"/>
    <col min="12151" max="12151" width="13" style="13" customWidth="1"/>
    <col min="12152" max="12163" width="11.7109375" style="13" customWidth="1"/>
    <col min="12164" max="12164" width="12.5703125" style="13" customWidth="1"/>
    <col min="12165" max="12165" width="11.7109375" style="13" customWidth="1"/>
    <col min="12166" max="12166" width="13" style="13" customWidth="1"/>
    <col min="12167" max="12172" width="11.7109375" style="13" customWidth="1"/>
    <col min="12173" max="12173" width="13.7109375" style="13" customWidth="1"/>
    <col min="12174" max="12174" width="13.140625" style="13" customWidth="1"/>
    <col min="12175" max="12178" width="13" style="13" customWidth="1"/>
    <col min="12179" max="12185" width="11.7109375" style="13" customWidth="1"/>
    <col min="12186" max="12186" width="10.85546875" style="13" customWidth="1"/>
    <col min="12187" max="12187" width="11.7109375" style="13" customWidth="1"/>
    <col min="12188" max="12190" width="22.7109375" style="13" customWidth="1"/>
    <col min="12191" max="12193" width="20.7109375" style="13" customWidth="1"/>
    <col min="12194" max="12381" width="8.85546875" style="13"/>
    <col min="12382" max="12382" width="6.140625" style="13" customWidth="1"/>
    <col min="12383" max="12383" width="20.28515625" style="13" customWidth="1"/>
    <col min="12384" max="12384" width="12.42578125" style="13" customWidth="1"/>
    <col min="12385" max="12385" width="13" style="13" customWidth="1"/>
    <col min="12386" max="12386" width="12.5703125" style="13" customWidth="1"/>
    <col min="12387" max="12400" width="11.7109375" style="13" customWidth="1"/>
    <col min="12401" max="12401" width="12.28515625" style="13" customWidth="1"/>
    <col min="12402" max="12402" width="11.7109375" style="13" customWidth="1"/>
    <col min="12403" max="12403" width="12.85546875" style="13" customWidth="1"/>
    <col min="12404" max="12404" width="11.7109375" style="13" customWidth="1"/>
    <col min="12405" max="12405" width="12.7109375" style="13" customWidth="1"/>
    <col min="12406" max="12406" width="11.7109375" style="13" customWidth="1"/>
    <col min="12407" max="12407" width="13" style="13" customWidth="1"/>
    <col min="12408" max="12419" width="11.7109375" style="13" customWidth="1"/>
    <col min="12420" max="12420" width="12.5703125" style="13" customWidth="1"/>
    <col min="12421" max="12421" width="11.7109375" style="13" customWidth="1"/>
    <col min="12422" max="12422" width="13" style="13" customWidth="1"/>
    <col min="12423" max="12428" width="11.7109375" style="13" customWidth="1"/>
    <col min="12429" max="12429" width="13.7109375" style="13" customWidth="1"/>
    <col min="12430" max="12430" width="13.140625" style="13" customWidth="1"/>
    <col min="12431" max="12434" width="13" style="13" customWidth="1"/>
    <col min="12435" max="12441" width="11.7109375" style="13" customWidth="1"/>
    <col min="12442" max="12442" width="10.85546875" style="13" customWidth="1"/>
    <col min="12443" max="12443" width="11.7109375" style="13" customWidth="1"/>
    <col min="12444" max="12446" width="22.7109375" style="13" customWidth="1"/>
    <col min="12447" max="12449" width="20.7109375" style="13" customWidth="1"/>
    <col min="12450" max="12637" width="8.85546875" style="13"/>
    <col min="12638" max="12638" width="6.140625" style="13" customWidth="1"/>
    <col min="12639" max="12639" width="20.28515625" style="13" customWidth="1"/>
    <col min="12640" max="12640" width="12.42578125" style="13" customWidth="1"/>
    <col min="12641" max="12641" width="13" style="13" customWidth="1"/>
    <col min="12642" max="12642" width="12.5703125" style="13" customWidth="1"/>
    <col min="12643" max="12656" width="11.7109375" style="13" customWidth="1"/>
    <col min="12657" max="12657" width="12.28515625" style="13" customWidth="1"/>
    <col min="12658" max="12658" width="11.7109375" style="13" customWidth="1"/>
    <col min="12659" max="12659" width="12.85546875" style="13" customWidth="1"/>
    <col min="12660" max="12660" width="11.7109375" style="13" customWidth="1"/>
    <col min="12661" max="12661" width="12.7109375" style="13" customWidth="1"/>
    <col min="12662" max="12662" width="11.7109375" style="13" customWidth="1"/>
    <col min="12663" max="12663" width="13" style="13" customWidth="1"/>
    <col min="12664" max="12675" width="11.7109375" style="13" customWidth="1"/>
    <col min="12676" max="12676" width="12.5703125" style="13" customWidth="1"/>
    <col min="12677" max="12677" width="11.7109375" style="13" customWidth="1"/>
    <col min="12678" max="12678" width="13" style="13" customWidth="1"/>
    <col min="12679" max="12684" width="11.7109375" style="13" customWidth="1"/>
    <col min="12685" max="12685" width="13.7109375" style="13" customWidth="1"/>
    <col min="12686" max="12686" width="13.140625" style="13" customWidth="1"/>
    <col min="12687" max="12690" width="13" style="13" customWidth="1"/>
    <col min="12691" max="12697" width="11.7109375" style="13" customWidth="1"/>
    <col min="12698" max="12698" width="10.85546875" style="13" customWidth="1"/>
    <col min="12699" max="12699" width="11.7109375" style="13" customWidth="1"/>
    <col min="12700" max="12702" width="22.7109375" style="13" customWidth="1"/>
    <col min="12703" max="12705" width="20.7109375" style="13" customWidth="1"/>
    <col min="12706" max="12893" width="8.85546875" style="13"/>
    <col min="12894" max="12894" width="6.140625" style="13" customWidth="1"/>
    <col min="12895" max="12895" width="20.28515625" style="13" customWidth="1"/>
    <col min="12896" max="12896" width="12.42578125" style="13" customWidth="1"/>
    <col min="12897" max="12897" width="13" style="13" customWidth="1"/>
    <col min="12898" max="12898" width="12.5703125" style="13" customWidth="1"/>
    <col min="12899" max="12912" width="11.7109375" style="13" customWidth="1"/>
    <col min="12913" max="12913" width="12.28515625" style="13" customWidth="1"/>
    <col min="12914" max="12914" width="11.7109375" style="13" customWidth="1"/>
    <col min="12915" max="12915" width="12.85546875" style="13" customWidth="1"/>
    <col min="12916" max="12916" width="11.7109375" style="13" customWidth="1"/>
    <col min="12917" max="12917" width="12.7109375" style="13" customWidth="1"/>
    <col min="12918" max="12918" width="11.7109375" style="13" customWidth="1"/>
    <col min="12919" max="12919" width="13" style="13" customWidth="1"/>
    <col min="12920" max="12931" width="11.7109375" style="13" customWidth="1"/>
    <col min="12932" max="12932" width="12.5703125" style="13" customWidth="1"/>
    <col min="12933" max="12933" width="11.7109375" style="13" customWidth="1"/>
    <col min="12934" max="12934" width="13" style="13" customWidth="1"/>
    <col min="12935" max="12940" width="11.7109375" style="13" customWidth="1"/>
    <col min="12941" max="12941" width="13.7109375" style="13" customWidth="1"/>
    <col min="12942" max="12942" width="13.140625" style="13" customWidth="1"/>
    <col min="12943" max="12946" width="13" style="13" customWidth="1"/>
    <col min="12947" max="12953" width="11.7109375" style="13" customWidth="1"/>
    <col min="12954" max="12954" width="10.85546875" style="13" customWidth="1"/>
    <col min="12955" max="12955" width="11.7109375" style="13" customWidth="1"/>
    <col min="12956" max="12958" width="22.7109375" style="13" customWidth="1"/>
    <col min="12959" max="12961" width="20.7109375" style="13" customWidth="1"/>
    <col min="12962" max="13149" width="8.85546875" style="13"/>
    <col min="13150" max="13150" width="6.140625" style="13" customWidth="1"/>
    <col min="13151" max="13151" width="20.28515625" style="13" customWidth="1"/>
    <col min="13152" max="13152" width="12.42578125" style="13" customWidth="1"/>
    <col min="13153" max="13153" width="13" style="13" customWidth="1"/>
    <col min="13154" max="13154" width="12.5703125" style="13" customWidth="1"/>
    <col min="13155" max="13168" width="11.7109375" style="13" customWidth="1"/>
    <col min="13169" max="13169" width="12.28515625" style="13" customWidth="1"/>
    <col min="13170" max="13170" width="11.7109375" style="13" customWidth="1"/>
    <col min="13171" max="13171" width="12.85546875" style="13" customWidth="1"/>
    <col min="13172" max="13172" width="11.7109375" style="13" customWidth="1"/>
    <col min="13173" max="13173" width="12.7109375" style="13" customWidth="1"/>
    <col min="13174" max="13174" width="11.7109375" style="13" customWidth="1"/>
    <col min="13175" max="13175" width="13" style="13" customWidth="1"/>
    <col min="13176" max="13187" width="11.7109375" style="13" customWidth="1"/>
    <col min="13188" max="13188" width="12.5703125" style="13" customWidth="1"/>
    <col min="13189" max="13189" width="11.7109375" style="13" customWidth="1"/>
    <col min="13190" max="13190" width="13" style="13" customWidth="1"/>
    <col min="13191" max="13196" width="11.7109375" style="13" customWidth="1"/>
    <col min="13197" max="13197" width="13.7109375" style="13" customWidth="1"/>
    <col min="13198" max="13198" width="13.140625" style="13" customWidth="1"/>
    <col min="13199" max="13202" width="13" style="13" customWidth="1"/>
    <col min="13203" max="13209" width="11.7109375" style="13" customWidth="1"/>
    <col min="13210" max="13210" width="10.85546875" style="13" customWidth="1"/>
    <col min="13211" max="13211" width="11.7109375" style="13" customWidth="1"/>
    <col min="13212" max="13214" width="22.7109375" style="13" customWidth="1"/>
    <col min="13215" max="13217" width="20.7109375" style="13" customWidth="1"/>
    <col min="13218" max="13405" width="8.85546875" style="13"/>
    <col min="13406" max="13406" width="6.140625" style="13" customWidth="1"/>
    <col min="13407" max="13407" width="20.28515625" style="13" customWidth="1"/>
    <col min="13408" max="13408" width="12.42578125" style="13" customWidth="1"/>
    <col min="13409" max="13409" width="13" style="13" customWidth="1"/>
    <col min="13410" max="13410" width="12.5703125" style="13" customWidth="1"/>
    <col min="13411" max="13424" width="11.7109375" style="13" customWidth="1"/>
    <col min="13425" max="13425" width="12.28515625" style="13" customWidth="1"/>
    <col min="13426" max="13426" width="11.7109375" style="13" customWidth="1"/>
    <col min="13427" max="13427" width="12.85546875" style="13" customWidth="1"/>
    <col min="13428" max="13428" width="11.7109375" style="13" customWidth="1"/>
    <col min="13429" max="13429" width="12.7109375" style="13" customWidth="1"/>
    <col min="13430" max="13430" width="11.7109375" style="13" customWidth="1"/>
    <col min="13431" max="13431" width="13" style="13" customWidth="1"/>
    <col min="13432" max="13443" width="11.7109375" style="13" customWidth="1"/>
    <col min="13444" max="13444" width="12.5703125" style="13" customWidth="1"/>
    <col min="13445" max="13445" width="11.7109375" style="13" customWidth="1"/>
    <col min="13446" max="13446" width="13" style="13" customWidth="1"/>
    <col min="13447" max="13452" width="11.7109375" style="13" customWidth="1"/>
    <col min="13453" max="13453" width="13.7109375" style="13" customWidth="1"/>
    <col min="13454" max="13454" width="13.140625" style="13" customWidth="1"/>
    <col min="13455" max="13458" width="13" style="13" customWidth="1"/>
    <col min="13459" max="13465" width="11.7109375" style="13" customWidth="1"/>
    <col min="13466" max="13466" width="10.85546875" style="13" customWidth="1"/>
    <col min="13467" max="13467" width="11.7109375" style="13" customWidth="1"/>
    <col min="13468" max="13470" width="22.7109375" style="13" customWidth="1"/>
    <col min="13471" max="13473" width="20.7109375" style="13" customWidth="1"/>
    <col min="13474" max="13661" width="8.85546875" style="13"/>
    <col min="13662" max="13662" width="6.140625" style="13" customWidth="1"/>
    <col min="13663" max="13663" width="20.28515625" style="13" customWidth="1"/>
    <col min="13664" max="13664" width="12.42578125" style="13" customWidth="1"/>
    <col min="13665" max="13665" width="13" style="13" customWidth="1"/>
    <col min="13666" max="13666" width="12.5703125" style="13" customWidth="1"/>
    <col min="13667" max="13680" width="11.7109375" style="13" customWidth="1"/>
    <col min="13681" max="13681" width="12.28515625" style="13" customWidth="1"/>
    <col min="13682" max="13682" width="11.7109375" style="13" customWidth="1"/>
    <col min="13683" max="13683" width="12.85546875" style="13" customWidth="1"/>
    <col min="13684" max="13684" width="11.7109375" style="13" customWidth="1"/>
    <col min="13685" max="13685" width="12.7109375" style="13" customWidth="1"/>
    <col min="13686" max="13686" width="11.7109375" style="13" customWidth="1"/>
    <col min="13687" max="13687" width="13" style="13" customWidth="1"/>
    <col min="13688" max="13699" width="11.7109375" style="13" customWidth="1"/>
    <col min="13700" max="13700" width="12.5703125" style="13" customWidth="1"/>
    <col min="13701" max="13701" width="11.7109375" style="13" customWidth="1"/>
    <col min="13702" max="13702" width="13" style="13" customWidth="1"/>
    <col min="13703" max="13708" width="11.7109375" style="13" customWidth="1"/>
    <col min="13709" max="13709" width="13.7109375" style="13" customWidth="1"/>
    <col min="13710" max="13710" width="13.140625" style="13" customWidth="1"/>
    <col min="13711" max="13714" width="13" style="13" customWidth="1"/>
    <col min="13715" max="13721" width="11.7109375" style="13" customWidth="1"/>
    <col min="13722" max="13722" width="10.85546875" style="13" customWidth="1"/>
    <col min="13723" max="13723" width="11.7109375" style="13" customWidth="1"/>
    <col min="13724" max="13726" width="22.7109375" style="13" customWidth="1"/>
    <col min="13727" max="13729" width="20.7109375" style="13" customWidth="1"/>
    <col min="13730" max="13917" width="8.85546875" style="13"/>
    <col min="13918" max="13918" width="6.140625" style="13" customWidth="1"/>
    <col min="13919" max="13919" width="20.28515625" style="13" customWidth="1"/>
    <col min="13920" max="13920" width="12.42578125" style="13" customWidth="1"/>
    <col min="13921" max="13921" width="13" style="13" customWidth="1"/>
    <col min="13922" max="13922" width="12.5703125" style="13" customWidth="1"/>
    <col min="13923" max="13936" width="11.7109375" style="13" customWidth="1"/>
    <col min="13937" max="13937" width="12.28515625" style="13" customWidth="1"/>
    <col min="13938" max="13938" width="11.7109375" style="13" customWidth="1"/>
    <col min="13939" max="13939" width="12.85546875" style="13" customWidth="1"/>
    <col min="13940" max="13940" width="11.7109375" style="13" customWidth="1"/>
    <col min="13941" max="13941" width="12.7109375" style="13" customWidth="1"/>
    <col min="13942" max="13942" width="11.7109375" style="13" customWidth="1"/>
    <col min="13943" max="13943" width="13" style="13" customWidth="1"/>
    <col min="13944" max="13955" width="11.7109375" style="13" customWidth="1"/>
    <col min="13956" max="13956" width="12.5703125" style="13" customWidth="1"/>
    <col min="13957" max="13957" width="11.7109375" style="13" customWidth="1"/>
    <col min="13958" max="13958" width="13" style="13" customWidth="1"/>
    <col min="13959" max="13964" width="11.7109375" style="13" customWidth="1"/>
    <col min="13965" max="13965" width="13.7109375" style="13" customWidth="1"/>
    <col min="13966" max="13966" width="13.140625" style="13" customWidth="1"/>
    <col min="13967" max="13970" width="13" style="13" customWidth="1"/>
    <col min="13971" max="13977" width="11.7109375" style="13" customWidth="1"/>
    <col min="13978" max="13978" width="10.85546875" style="13" customWidth="1"/>
    <col min="13979" max="13979" width="11.7109375" style="13" customWidth="1"/>
    <col min="13980" max="13982" width="22.7109375" style="13" customWidth="1"/>
    <col min="13983" max="13985" width="20.7109375" style="13" customWidth="1"/>
    <col min="13986" max="14173" width="8.85546875" style="13"/>
    <col min="14174" max="14174" width="6.140625" style="13" customWidth="1"/>
    <col min="14175" max="14175" width="20.28515625" style="13" customWidth="1"/>
    <col min="14176" max="14176" width="12.42578125" style="13" customWidth="1"/>
    <col min="14177" max="14177" width="13" style="13" customWidth="1"/>
    <col min="14178" max="14178" width="12.5703125" style="13" customWidth="1"/>
    <col min="14179" max="14192" width="11.7109375" style="13" customWidth="1"/>
    <col min="14193" max="14193" width="12.28515625" style="13" customWidth="1"/>
    <col min="14194" max="14194" width="11.7109375" style="13" customWidth="1"/>
    <col min="14195" max="14195" width="12.85546875" style="13" customWidth="1"/>
    <col min="14196" max="14196" width="11.7109375" style="13" customWidth="1"/>
    <col min="14197" max="14197" width="12.7109375" style="13" customWidth="1"/>
    <col min="14198" max="14198" width="11.7109375" style="13" customWidth="1"/>
    <col min="14199" max="14199" width="13" style="13" customWidth="1"/>
    <col min="14200" max="14211" width="11.7109375" style="13" customWidth="1"/>
    <col min="14212" max="14212" width="12.5703125" style="13" customWidth="1"/>
    <col min="14213" max="14213" width="11.7109375" style="13" customWidth="1"/>
    <col min="14214" max="14214" width="13" style="13" customWidth="1"/>
    <col min="14215" max="14220" width="11.7109375" style="13" customWidth="1"/>
    <col min="14221" max="14221" width="13.7109375" style="13" customWidth="1"/>
    <col min="14222" max="14222" width="13.140625" style="13" customWidth="1"/>
    <col min="14223" max="14226" width="13" style="13" customWidth="1"/>
    <col min="14227" max="14233" width="11.7109375" style="13" customWidth="1"/>
    <col min="14234" max="14234" width="10.85546875" style="13" customWidth="1"/>
    <col min="14235" max="14235" width="11.7109375" style="13" customWidth="1"/>
    <col min="14236" max="14238" width="22.7109375" style="13" customWidth="1"/>
    <col min="14239" max="14241" width="20.7109375" style="13" customWidth="1"/>
    <col min="14242" max="14429" width="8.85546875" style="13"/>
    <col min="14430" max="14430" width="6.140625" style="13" customWidth="1"/>
    <col min="14431" max="14431" width="20.28515625" style="13" customWidth="1"/>
    <col min="14432" max="14432" width="12.42578125" style="13" customWidth="1"/>
    <col min="14433" max="14433" width="13" style="13" customWidth="1"/>
    <col min="14434" max="14434" width="12.5703125" style="13" customWidth="1"/>
    <col min="14435" max="14448" width="11.7109375" style="13" customWidth="1"/>
    <col min="14449" max="14449" width="12.28515625" style="13" customWidth="1"/>
    <col min="14450" max="14450" width="11.7109375" style="13" customWidth="1"/>
    <col min="14451" max="14451" width="12.85546875" style="13" customWidth="1"/>
    <col min="14452" max="14452" width="11.7109375" style="13" customWidth="1"/>
    <col min="14453" max="14453" width="12.7109375" style="13" customWidth="1"/>
    <col min="14454" max="14454" width="11.7109375" style="13" customWidth="1"/>
    <col min="14455" max="14455" width="13" style="13" customWidth="1"/>
    <col min="14456" max="14467" width="11.7109375" style="13" customWidth="1"/>
    <col min="14468" max="14468" width="12.5703125" style="13" customWidth="1"/>
    <col min="14469" max="14469" width="11.7109375" style="13" customWidth="1"/>
    <col min="14470" max="14470" width="13" style="13" customWidth="1"/>
    <col min="14471" max="14476" width="11.7109375" style="13" customWidth="1"/>
    <col min="14477" max="14477" width="13.7109375" style="13" customWidth="1"/>
    <col min="14478" max="14478" width="13.140625" style="13" customWidth="1"/>
    <col min="14479" max="14482" width="13" style="13" customWidth="1"/>
    <col min="14483" max="14489" width="11.7109375" style="13" customWidth="1"/>
    <col min="14490" max="14490" width="10.85546875" style="13" customWidth="1"/>
    <col min="14491" max="14491" width="11.7109375" style="13" customWidth="1"/>
    <col min="14492" max="14494" width="22.7109375" style="13" customWidth="1"/>
    <col min="14495" max="14497" width="20.7109375" style="13" customWidth="1"/>
    <col min="14498" max="14685" width="8.85546875" style="13"/>
    <col min="14686" max="14686" width="6.140625" style="13" customWidth="1"/>
    <col min="14687" max="14687" width="20.28515625" style="13" customWidth="1"/>
    <col min="14688" max="14688" width="12.42578125" style="13" customWidth="1"/>
    <col min="14689" max="14689" width="13" style="13" customWidth="1"/>
    <col min="14690" max="14690" width="12.5703125" style="13" customWidth="1"/>
    <col min="14691" max="14704" width="11.7109375" style="13" customWidth="1"/>
    <col min="14705" max="14705" width="12.28515625" style="13" customWidth="1"/>
    <col min="14706" max="14706" width="11.7109375" style="13" customWidth="1"/>
    <col min="14707" max="14707" width="12.85546875" style="13" customWidth="1"/>
    <col min="14708" max="14708" width="11.7109375" style="13" customWidth="1"/>
    <col min="14709" max="14709" width="12.7109375" style="13" customWidth="1"/>
    <col min="14710" max="14710" width="11.7109375" style="13" customWidth="1"/>
    <col min="14711" max="14711" width="13" style="13" customWidth="1"/>
    <col min="14712" max="14723" width="11.7109375" style="13" customWidth="1"/>
    <col min="14724" max="14724" width="12.5703125" style="13" customWidth="1"/>
    <col min="14725" max="14725" width="11.7109375" style="13" customWidth="1"/>
    <col min="14726" max="14726" width="13" style="13" customWidth="1"/>
    <col min="14727" max="14732" width="11.7109375" style="13" customWidth="1"/>
    <col min="14733" max="14733" width="13.7109375" style="13" customWidth="1"/>
    <col min="14734" max="14734" width="13.140625" style="13" customWidth="1"/>
    <col min="14735" max="14738" width="13" style="13" customWidth="1"/>
    <col min="14739" max="14745" width="11.7109375" style="13" customWidth="1"/>
    <col min="14746" max="14746" width="10.85546875" style="13" customWidth="1"/>
    <col min="14747" max="14747" width="11.7109375" style="13" customWidth="1"/>
    <col min="14748" max="14750" width="22.7109375" style="13" customWidth="1"/>
    <col min="14751" max="14753" width="20.7109375" style="13" customWidth="1"/>
    <col min="14754" max="14941" width="8.85546875" style="13"/>
    <col min="14942" max="14942" width="6.140625" style="13" customWidth="1"/>
    <col min="14943" max="14943" width="20.28515625" style="13" customWidth="1"/>
    <col min="14944" max="14944" width="12.42578125" style="13" customWidth="1"/>
    <col min="14945" max="14945" width="13" style="13" customWidth="1"/>
    <col min="14946" max="14946" width="12.5703125" style="13" customWidth="1"/>
    <col min="14947" max="14960" width="11.7109375" style="13" customWidth="1"/>
    <col min="14961" max="14961" width="12.28515625" style="13" customWidth="1"/>
    <col min="14962" max="14962" width="11.7109375" style="13" customWidth="1"/>
    <col min="14963" max="14963" width="12.85546875" style="13" customWidth="1"/>
    <col min="14964" max="14964" width="11.7109375" style="13" customWidth="1"/>
    <col min="14965" max="14965" width="12.7109375" style="13" customWidth="1"/>
    <col min="14966" max="14966" width="11.7109375" style="13" customWidth="1"/>
    <col min="14967" max="14967" width="13" style="13" customWidth="1"/>
    <col min="14968" max="14979" width="11.7109375" style="13" customWidth="1"/>
    <col min="14980" max="14980" width="12.5703125" style="13" customWidth="1"/>
    <col min="14981" max="14981" width="11.7109375" style="13" customWidth="1"/>
    <col min="14982" max="14982" width="13" style="13" customWidth="1"/>
    <col min="14983" max="14988" width="11.7109375" style="13" customWidth="1"/>
    <col min="14989" max="14989" width="13.7109375" style="13" customWidth="1"/>
    <col min="14990" max="14990" width="13.140625" style="13" customWidth="1"/>
    <col min="14991" max="14994" width="13" style="13" customWidth="1"/>
    <col min="14995" max="15001" width="11.7109375" style="13" customWidth="1"/>
    <col min="15002" max="15002" width="10.85546875" style="13" customWidth="1"/>
    <col min="15003" max="15003" width="11.7109375" style="13" customWidth="1"/>
    <col min="15004" max="15006" width="22.7109375" style="13" customWidth="1"/>
    <col min="15007" max="15009" width="20.7109375" style="13" customWidth="1"/>
    <col min="15010" max="15197" width="8.85546875" style="13"/>
    <col min="15198" max="15198" width="6.140625" style="13" customWidth="1"/>
    <col min="15199" max="15199" width="20.28515625" style="13" customWidth="1"/>
    <col min="15200" max="15200" width="12.42578125" style="13" customWidth="1"/>
    <col min="15201" max="15201" width="13" style="13" customWidth="1"/>
    <col min="15202" max="15202" width="12.5703125" style="13" customWidth="1"/>
    <col min="15203" max="15216" width="11.7109375" style="13" customWidth="1"/>
    <col min="15217" max="15217" width="12.28515625" style="13" customWidth="1"/>
    <col min="15218" max="15218" width="11.7109375" style="13" customWidth="1"/>
    <col min="15219" max="15219" width="12.85546875" style="13" customWidth="1"/>
    <col min="15220" max="15220" width="11.7109375" style="13" customWidth="1"/>
    <col min="15221" max="15221" width="12.7109375" style="13" customWidth="1"/>
    <col min="15222" max="15222" width="11.7109375" style="13" customWidth="1"/>
    <col min="15223" max="15223" width="13" style="13" customWidth="1"/>
    <col min="15224" max="15235" width="11.7109375" style="13" customWidth="1"/>
    <col min="15236" max="15236" width="12.5703125" style="13" customWidth="1"/>
    <col min="15237" max="15237" width="11.7109375" style="13" customWidth="1"/>
    <col min="15238" max="15238" width="13" style="13" customWidth="1"/>
    <col min="15239" max="15244" width="11.7109375" style="13" customWidth="1"/>
    <col min="15245" max="15245" width="13.7109375" style="13" customWidth="1"/>
    <col min="15246" max="15246" width="13.140625" style="13" customWidth="1"/>
    <col min="15247" max="15250" width="13" style="13" customWidth="1"/>
    <col min="15251" max="15257" width="11.7109375" style="13" customWidth="1"/>
    <col min="15258" max="15258" width="10.85546875" style="13" customWidth="1"/>
    <col min="15259" max="15259" width="11.7109375" style="13" customWidth="1"/>
    <col min="15260" max="15262" width="22.7109375" style="13" customWidth="1"/>
    <col min="15263" max="15265" width="20.7109375" style="13" customWidth="1"/>
    <col min="15266" max="15453" width="8.85546875" style="13"/>
    <col min="15454" max="15454" width="6.140625" style="13" customWidth="1"/>
    <col min="15455" max="15455" width="20.28515625" style="13" customWidth="1"/>
    <col min="15456" max="15456" width="12.42578125" style="13" customWidth="1"/>
    <col min="15457" max="15457" width="13" style="13" customWidth="1"/>
    <col min="15458" max="15458" width="12.5703125" style="13" customWidth="1"/>
    <col min="15459" max="15472" width="11.7109375" style="13" customWidth="1"/>
    <col min="15473" max="15473" width="12.28515625" style="13" customWidth="1"/>
    <col min="15474" max="15474" width="11.7109375" style="13" customWidth="1"/>
    <col min="15475" max="15475" width="12.85546875" style="13" customWidth="1"/>
    <col min="15476" max="15476" width="11.7109375" style="13" customWidth="1"/>
    <col min="15477" max="15477" width="12.7109375" style="13" customWidth="1"/>
    <col min="15478" max="15478" width="11.7109375" style="13" customWidth="1"/>
    <col min="15479" max="15479" width="13" style="13" customWidth="1"/>
    <col min="15480" max="15491" width="11.7109375" style="13" customWidth="1"/>
    <col min="15492" max="15492" width="12.5703125" style="13" customWidth="1"/>
    <col min="15493" max="15493" width="11.7109375" style="13" customWidth="1"/>
    <col min="15494" max="15494" width="13" style="13" customWidth="1"/>
    <col min="15495" max="15500" width="11.7109375" style="13" customWidth="1"/>
    <col min="15501" max="15501" width="13.7109375" style="13" customWidth="1"/>
    <col min="15502" max="15502" width="13.140625" style="13" customWidth="1"/>
    <col min="15503" max="15506" width="13" style="13" customWidth="1"/>
    <col min="15507" max="15513" width="11.7109375" style="13" customWidth="1"/>
    <col min="15514" max="15514" width="10.85546875" style="13" customWidth="1"/>
    <col min="15515" max="15515" width="11.7109375" style="13" customWidth="1"/>
    <col min="15516" max="15518" width="22.7109375" style="13" customWidth="1"/>
    <col min="15519" max="15521" width="20.7109375" style="13" customWidth="1"/>
    <col min="15522" max="15709" width="8.85546875" style="13"/>
    <col min="15710" max="15710" width="6.140625" style="13" customWidth="1"/>
    <col min="15711" max="15711" width="20.28515625" style="13" customWidth="1"/>
    <col min="15712" max="15712" width="12.42578125" style="13" customWidth="1"/>
    <col min="15713" max="15713" width="13" style="13" customWidth="1"/>
    <col min="15714" max="15714" width="12.5703125" style="13" customWidth="1"/>
    <col min="15715" max="15728" width="11.7109375" style="13" customWidth="1"/>
    <col min="15729" max="15729" width="12.28515625" style="13" customWidth="1"/>
    <col min="15730" max="15730" width="11.7109375" style="13" customWidth="1"/>
    <col min="15731" max="15731" width="12.85546875" style="13" customWidth="1"/>
    <col min="15732" max="15732" width="11.7109375" style="13" customWidth="1"/>
    <col min="15733" max="15733" width="12.7109375" style="13" customWidth="1"/>
    <col min="15734" max="15734" width="11.7109375" style="13" customWidth="1"/>
    <col min="15735" max="15735" width="13" style="13" customWidth="1"/>
    <col min="15736" max="15747" width="11.7109375" style="13" customWidth="1"/>
    <col min="15748" max="15748" width="12.5703125" style="13" customWidth="1"/>
    <col min="15749" max="15749" width="11.7109375" style="13" customWidth="1"/>
    <col min="15750" max="15750" width="13" style="13" customWidth="1"/>
    <col min="15751" max="15756" width="11.7109375" style="13" customWidth="1"/>
    <col min="15757" max="15757" width="13.7109375" style="13" customWidth="1"/>
    <col min="15758" max="15758" width="13.140625" style="13" customWidth="1"/>
    <col min="15759" max="15762" width="13" style="13" customWidth="1"/>
    <col min="15763" max="15769" width="11.7109375" style="13" customWidth="1"/>
    <col min="15770" max="15770" width="10.85546875" style="13" customWidth="1"/>
    <col min="15771" max="15771" width="11.7109375" style="13" customWidth="1"/>
    <col min="15772" max="15774" width="22.7109375" style="13" customWidth="1"/>
    <col min="15775" max="15777" width="20.7109375" style="13" customWidth="1"/>
    <col min="15778" max="15965" width="8.85546875" style="13"/>
    <col min="15966" max="15966" width="6.140625" style="13" customWidth="1"/>
    <col min="15967" max="15967" width="20.28515625" style="13" customWidth="1"/>
    <col min="15968" max="15968" width="12.42578125" style="13" customWidth="1"/>
    <col min="15969" max="15969" width="13" style="13" customWidth="1"/>
    <col min="15970" max="15970" width="12.5703125" style="13" customWidth="1"/>
    <col min="15971" max="15984" width="11.7109375" style="13" customWidth="1"/>
    <col min="15985" max="15985" width="12.28515625" style="13" customWidth="1"/>
    <col min="15986" max="15986" width="11.7109375" style="13" customWidth="1"/>
    <col min="15987" max="15987" width="12.85546875" style="13" customWidth="1"/>
    <col min="15988" max="15988" width="11.7109375" style="13" customWidth="1"/>
    <col min="15989" max="15989" width="12.7109375" style="13" customWidth="1"/>
    <col min="15990" max="15990" width="11.7109375" style="13" customWidth="1"/>
    <col min="15991" max="15991" width="13" style="13" customWidth="1"/>
    <col min="15992" max="16003" width="11.7109375" style="13" customWidth="1"/>
    <col min="16004" max="16004" width="12.5703125" style="13" customWidth="1"/>
    <col min="16005" max="16005" width="11.7109375" style="13" customWidth="1"/>
    <col min="16006" max="16006" width="13" style="13" customWidth="1"/>
    <col min="16007" max="16012" width="11.7109375" style="13" customWidth="1"/>
    <col min="16013" max="16013" width="13.7109375" style="13" customWidth="1"/>
    <col min="16014" max="16014" width="13.140625" style="13" customWidth="1"/>
    <col min="16015" max="16018" width="13" style="13" customWidth="1"/>
    <col min="16019" max="16025" width="11.7109375" style="13" customWidth="1"/>
    <col min="16026" max="16026" width="10.85546875" style="13" customWidth="1"/>
    <col min="16027" max="16027" width="11.7109375" style="13" customWidth="1"/>
    <col min="16028" max="16030" width="22.7109375" style="13" customWidth="1"/>
    <col min="16031" max="16033" width="20.7109375" style="13" customWidth="1"/>
    <col min="16034" max="16384" width="8.85546875" style="13"/>
  </cols>
  <sheetData>
    <row r="1" spans="1:46" s="19" customFormat="1" ht="24.75" customHeight="1">
      <c r="A1" s="17"/>
      <c r="B1" s="18" t="s">
        <v>77</v>
      </c>
      <c r="C1" s="18"/>
      <c r="D1" s="18"/>
      <c r="E1" s="18"/>
      <c r="F1" s="18"/>
      <c r="G1" s="18"/>
      <c r="H1" s="18"/>
      <c r="I1" s="18"/>
      <c r="J1" s="18"/>
      <c r="K1" s="18" t="s">
        <v>85</v>
      </c>
      <c r="L1" s="18"/>
      <c r="M1" s="18"/>
      <c r="N1" s="18"/>
      <c r="O1" s="18"/>
      <c r="P1" s="18"/>
      <c r="Q1" s="18"/>
      <c r="R1" s="18"/>
      <c r="S1" s="18"/>
      <c r="T1" s="18" t="s">
        <v>86</v>
      </c>
      <c r="U1" s="18"/>
      <c r="V1" s="18"/>
      <c r="W1" s="18"/>
      <c r="X1" s="18"/>
      <c r="Y1" s="18"/>
      <c r="Z1" s="18"/>
      <c r="AA1" s="18"/>
      <c r="AB1" s="18"/>
    </row>
    <row r="2" spans="1:46" s="20" customFormat="1" ht="15.75" customHeight="1">
      <c r="B2" s="45" t="s">
        <v>57</v>
      </c>
      <c r="H2" s="21"/>
      <c r="K2" s="45" t="s">
        <v>65</v>
      </c>
      <c r="Q2" s="21"/>
      <c r="T2" s="45" t="s">
        <v>64</v>
      </c>
      <c r="Z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22" customFormat="1" ht="32.25" customHeight="1">
      <c r="A3" s="78" t="s">
        <v>29</v>
      </c>
      <c r="B3" s="77" t="s">
        <v>69</v>
      </c>
      <c r="C3" s="80"/>
      <c r="D3" s="80"/>
      <c r="E3" s="77" t="s">
        <v>70</v>
      </c>
      <c r="F3" s="80"/>
      <c r="G3" s="80"/>
      <c r="H3" s="77" t="s">
        <v>71</v>
      </c>
      <c r="I3" s="80"/>
      <c r="J3" s="80"/>
      <c r="K3" s="77" t="s">
        <v>69</v>
      </c>
      <c r="L3" s="80"/>
      <c r="M3" s="80"/>
      <c r="N3" s="77" t="s">
        <v>70</v>
      </c>
      <c r="O3" s="80"/>
      <c r="P3" s="80"/>
      <c r="Q3" s="77" t="s">
        <v>71</v>
      </c>
      <c r="R3" s="80"/>
      <c r="S3" s="80"/>
      <c r="T3" s="77" t="s">
        <v>69</v>
      </c>
      <c r="U3" s="80"/>
      <c r="V3" s="80"/>
      <c r="W3" s="77" t="s">
        <v>70</v>
      </c>
      <c r="X3" s="80"/>
      <c r="Y3" s="80"/>
      <c r="Z3" s="77" t="s">
        <v>71</v>
      </c>
      <c r="AA3" s="80"/>
      <c r="AB3" s="80"/>
    </row>
    <row r="4" spans="1:46" s="22" customFormat="1" ht="20.25" customHeight="1">
      <c r="A4" s="79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  <c r="Q4" s="23" t="s">
        <v>34</v>
      </c>
      <c r="R4" s="23" t="s">
        <v>35</v>
      </c>
      <c r="S4" s="23" t="s">
        <v>36</v>
      </c>
      <c r="T4" s="23" t="s">
        <v>34</v>
      </c>
      <c r="U4" s="23" t="s">
        <v>35</v>
      </c>
      <c r="V4" s="23" t="s">
        <v>36</v>
      </c>
      <c r="W4" s="23" t="s">
        <v>34</v>
      </c>
      <c r="X4" s="23" t="s">
        <v>35</v>
      </c>
      <c r="Y4" s="23" t="s">
        <v>36</v>
      </c>
      <c r="Z4" s="23" t="s">
        <v>34</v>
      </c>
      <c r="AA4" s="23" t="s">
        <v>35</v>
      </c>
      <c r="AB4" s="23" t="s">
        <v>36</v>
      </c>
    </row>
    <row r="5" spans="1:46" s="24" customFormat="1" ht="19.5" customHeight="1">
      <c r="A5" s="5" t="s">
        <v>2</v>
      </c>
      <c r="B5" s="40">
        <v>60.6</v>
      </c>
      <c r="C5" s="40">
        <v>24.8</v>
      </c>
      <c r="D5" s="40">
        <v>42.6</v>
      </c>
      <c r="E5" s="40">
        <v>20.6</v>
      </c>
      <c r="F5" s="40">
        <v>4.5999999999999996</v>
      </c>
      <c r="G5" s="40">
        <v>12.7</v>
      </c>
      <c r="H5" s="40">
        <v>46.4</v>
      </c>
      <c r="I5" s="40">
        <v>17.7</v>
      </c>
      <c r="J5" s="40">
        <v>32.1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46" s="24" customFormat="1" ht="19.5" customHeight="1">
      <c r="A6" s="5" t="s">
        <v>4</v>
      </c>
      <c r="B6" s="40">
        <v>82.6</v>
      </c>
      <c r="C6" s="40">
        <v>41.4</v>
      </c>
      <c r="D6" s="40">
        <v>62.4</v>
      </c>
      <c r="E6" s="40">
        <v>33.200000000000003</v>
      </c>
      <c r="F6" s="40">
        <v>11.3</v>
      </c>
      <c r="G6" s="40">
        <v>22.5</v>
      </c>
      <c r="H6" s="40">
        <v>65.2</v>
      </c>
      <c r="I6" s="40">
        <v>30.9</v>
      </c>
      <c r="J6" s="40">
        <v>48.7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46" s="24" customFormat="1" ht="19.5" customHeight="1">
      <c r="A7" s="5" t="s">
        <v>6</v>
      </c>
      <c r="B7" s="40">
        <v>95.5</v>
      </c>
      <c r="C7" s="40">
        <v>60.5</v>
      </c>
      <c r="D7" s="40">
        <v>78.599999999999994</v>
      </c>
      <c r="E7" s="40">
        <v>46.3</v>
      </c>
      <c r="F7" s="40">
        <v>20.8</v>
      </c>
      <c r="G7" s="40">
        <v>33.4</v>
      </c>
      <c r="H7" s="40">
        <v>75.5</v>
      </c>
      <c r="I7" s="40">
        <v>44.4</v>
      </c>
      <c r="J7" s="40">
        <v>61.9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46" s="24" customFormat="1" ht="19.5" customHeight="1">
      <c r="A8" s="5" t="s">
        <v>8</v>
      </c>
      <c r="B8" s="40">
        <v>95.8</v>
      </c>
      <c r="C8" s="40">
        <v>64.099999999999994</v>
      </c>
      <c r="D8" s="40">
        <v>80.5</v>
      </c>
      <c r="E8" s="40">
        <v>54.3</v>
      </c>
      <c r="F8" s="40">
        <v>28.6</v>
      </c>
      <c r="G8" s="40">
        <v>41.9</v>
      </c>
      <c r="H8" s="40">
        <v>82.2</v>
      </c>
      <c r="I8" s="40">
        <v>52.1</v>
      </c>
      <c r="J8" s="40">
        <v>67.5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46" s="24" customFormat="1" ht="19.5" customHeight="1">
      <c r="A9" s="5" t="s">
        <v>10</v>
      </c>
      <c r="B9" s="40">
        <v>94.8</v>
      </c>
      <c r="C9" s="40">
        <v>71.900000000000006</v>
      </c>
      <c r="D9" s="40">
        <v>83.8</v>
      </c>
      <c r="E9" s="40">
        <v>80.099999999999994</v>
      </c>
      <c r="F9" s="40">
        <v>51.9</v>
      </c>
      <c r="G9" s="40">
        <v>66.7</v>
      </c>
      <c r="H9" s="40">
        <v>90.3</v>
      </c>
      <c r="I9" s="40">
        <v>65.900000000000006</v>
      </c>
      <c r="J9" s="40">
        <v>78.599999999999994</v>
      </c>
      <c r="K9" s="40">
        <v>125.5</v>
      </c>
      <c r="L9" s="40">
        <v>86.2</v>
      </c>
      <c r="M9" s="40">
        <v>106.4</v>
      </c>
      <c r="N9" s="40">
        <v>68.7</v>
      </c>
      <c r="O9" s="40">
        <v>35.799999999999997</v>
      </c>
      <c r="P9" s="40">
        <v>52.7</v>
      </c>
      <c r="Q9" s="40">
        <v>100.6</v>
      </c>
      <c r="R9" s="40">
        <v>63.5</v>
      </c>
      <c r="S9" s="40">
        <v>82.5</v>
      </c>
      <c r="T9" s="40">
        <v>125.4</v>
      </c>
      <c r="U9" s="40">
        <v>81.400000000000006</v>
      </c>
      <c r="V9" s="40">
        <v>104</v>
      </c>
      <c r="W9" s="40">
        <v>53.9</v>
      </c>
      <c r="X9" s="40">
        <v>26.7</v>
      </c>
      <c r="Y9" s="40">
        <v>40.700000000000003</v>
      </c>
      <c r="Z9" s="40">
        <v>99.6</v>
      </c>
      <c r="AA9" s="40">
        <v>60.2</v>
      </c>
      <c r="AB9" s="40">
        <v>80.400000000000006</v>
      </c>
    </row>
    <row r="10" spans="1:46" s="24" customFormat="1" ht="19.5" customHeight="1">
      <c r="A10" s="5" t="s">
        <v>11</v>
      </c>
      <c r="B10" s="40">
        <v>97.2</v>
      </c>
      <c r="C10" s="40">
        <v>75</v>
      </c>
      <c r="D10" s="40">
        <v>86.5</v>
      </c>
      <c r="E10" s="40">
        <v>79.099999999999994</v>
      </c>
      <c r="F10" s="40">
        <v>54.1</v>
      </c>
      <c r="G10" s="40">
        <v>67.3</v>
      </c>
      <c r="H10" s="40">
        <v>91.5</v>
      </c>
      <c r="I10" s="40">
        <v>68.599999999999994</v>
      </c>
      <c r="J10" s="40">
        <v>80.5</v>
      </c>
      <c r="K10" s="40">
        <v>121.4</v>
      </c>
      <c r="L10" s="40">
        <v>83.5</v>
      </c>
      <c r="M10" s="40">
        <v>102.9</v>
      </c>
      <c r="N10" s="40">
        <v>68.900000000000006</v>
      </c>
      <c r="O10" s="40">
        <v>36</v>
      </c>
      <c r="P10" s="40">
        <v>52.9</v>
      </c>
      <c r="Q10" s="40">
        <v>102.3</v>
      </c>
      <c r="R10" s="40">
        <v>66.3</v>
      </c>
      <c r="S10" s="40">
        <v>84.8</v>
      </c>
      <c r="T10" s="40">
        <v>125.6</v>
      </c>
      <c r="U10" s="40">
        <v>82.6</v>
      </c>
      <c r="V10" s="40">
        <v>104.7</v>
      </c>
      <c r="W10" s="40">
        <v>54.1</v>
      </c>
      <c r="X10" s="40">
        <v>27.3</v>
      </c>
      <c r="Y10" s="40">
        <v>41</v>
      </c>
      <c r="Z10" s="40">
        <v>99.7</v>
      </c>
      <c r="AA10" s="40">
        <v>62.5</v>
      </c>
      <c r="AB10" s="40">
        <v>81.599999999999994</v>
      </c>
    </row>
    <row r="11" spans="1:46" s="24" customFormat="1" ht="19.5" customHeight="1">
      <c r="A11" s="5" t="s">
        <v>12</v>
      </c>
      <c r="B11" s="40">
        <v>95.5</v>
      </c>
      <c r="C11" s="40">
        <v>73.8</v>
      </c>
      <c r="D11" s="40">
        <v>85</v>
      </c>
      <c r="E11" s="40">
        <v>73.400000000000006</v>
      </c>
      <c r="F11" s="40">
        <v>49.3</v>
      </c>
      <c r="G11" s="40">
        <v>61.9</v>
      </c>
      <c r="H11" s="40">
        <v>88.4</v>
      </c>
      <c r="I11" s="40">
        <v>66</v>
      </c>
      <c r="J11" s="40">
        <v>77.599999999999994</v>
      </c>
      <c r="K11" s="40">
        <v>128</v>
      </c>
      <c r="L11" s="40">
        <v>92.1</v>
      </c>
      <c r="M11" s="40">
        <v>110.5</v>
      </c>
      <c r="N11" s="40">
        <v>75.099999999999994</v>
      </c>
      <c r="O11" s="40">
        <v>44</v>
      </c>
      <c r="P11" s="40">
        <v>59.9</v>
      </c>
      <c r="Q11" s="40">
        <v>108.7</v>
      </c>
      <c r="R11" s="40">
        <v>74.599999999999994</v>
      </c>
      <c r="S11" s="40">
        <v>92.1</v>
      </c>
      <c r="T11" s="40">
        <v>126.7</v>
      </c>
      <c r="U11" s="40">
        <v>88.6</v>
      </c>
      <c r="V11" s="40">
        <v>108.2</v>
      </c>
      <c r="W11" s="40">
        <v>58.5</v>
      </c>
      <c r="X11" s="40">
        <v>32</v>
      </c>
      <c r="Y11" s="40">
        <v>45.6</v>
      </c>
      <c r="Z11" s="40">
        <v>101.8</v>
      </c>
      <c r="AA11" s="40">
        <v>68</v>
      </c>
      <c r="AB11" s="40">
        <v>85.4</v>
      </c>
    </row>
    <row r="12" spans="1:46" s="24" customFormat="1" ht="19.5" customHeight="1">
      <c r="A12" s="5" t="s">
        <v>13</v>
      </c>
      <c r="B12" s="40">
        <v>83.6</v>
      </c>
      <c r="C12" s="40">
        <v>73.099999999999994</v>
      </c>
      <c r="D12" s="40">
        <v>81.7</v>
      </c>
      <c r="E12" s="40">
        <v>67.099999999999994</v>
      </c>
      <c r="F12" s="40">
        <v>49.4</v>
      </c>
      <c r="G12" s="40">
        <v>58.6</v>
      </c>
      <c r="H12" s="40">
        <v>80.2</v>
      </c>
      <c r="I12" s="40">
        <v>63.7</v>
      </c>
      <c r="J12" s="40">
        <v>72.3</v>
      </c>
      <c r="K12" s="40">
        <v>123.3</v>
      </c>
      <c r="L12" s="40">
        <v>91.2</v>
      </c>
      <c r="M12" s="40">
        <v>107.8</v>
      </c>
      <c r="N12" s="40">
        <v>74.2</v>
      </c>
      <c r="O12" s="40">
        <v>45</v>
      </c>
      <c r="P12" s="40">
        <v>60.1</v>
      </c>
      <c r="Q12" s="40">
        <v>105.5</v>
      </c>
      <c r="R12" s="40">
        <v>74.400000000000006</v>
      </c>
      <c r="S12" s="40">
        <v>90.5</v>
      </c>
      <c r="T12" s="40">
        <v>123.9</v>
      </c>
      <c r="U12" s="40">
        <v>88.8</v>
      </c>
      <c r="V12" s="40">
        <v>107</v>
      </c>
      <c r="W12" s="40">
        <v>60.2</v>
      </c>
      <c r="X12" s="40">
        <v>34.9</v>
      </c>
      <c r="Y12" s="40">
        <v>48</v>
      </c>
      <c r="Z12" s="40">
        <v>100.8</v>
      </c>
      <c r="AA12" s="40">
        <v>69.3</v>
      </c>
      <c r="AB12" s="40">
        <v>85.6</v>
      </c>
    </row>
    <row r="13" spans="1:46" s="24" customFormat="1" ht="19.5" customHeight="1">
      <c r="A13" s="5" t="s">
        <v>14</v>
      </c>
      <c r="B13" s="40">
        <v>96.6</v>
      </c>
      <c r="C13" s="40">
        <v>78.2</v>
      </c>
      <c r="D13" s="40">
        <v>87.7</v>
      </c>
      <c r="E13" s="40">
        <v>68.900000000000006</v>
      </c>
      <c r="F13" s="40">
        <v>50</v>
      </c>
      <c r="G13" s="40">
        <v>60</v>
      </c>
      <c r="H13" s="40">
        <v>87.2</v>
      </c>
      <c r="I13" s="40">
        <v>68.8</v>
      </c>
      <c r="J13" s="40">
        <v>78.400000000000006</v>
      </c>
      <c r="K13" s="40">
        <v>106</v>
      </c>
      <c r="L13" s="40">
        <v>79.5</v>
      </c>
      <c r="M13" s="40">
        <v>93.4</v>
      </c>
      <c r="N13" s="40">
        <v>68.900000000000006</v>
      </c>
      <c r="O13" s="40">
        <v>42</v>
      </c>
      <c r="P13" s="40">
        <v>56</v>
      </c>
      <c r="Q13" s="40">
        <v>105.9</v>
      </c>
      <c r="R13" s="40">
        <v>75.3</v>
      </c>
      <c r="S13" s="40">
        <v>91.1</v>
      </c>
      <c r="T13" s="40">
        <v>112.3</v>
      </c>
      <c r="U13" s="40">
        <v>76.2</v>
      </c>
      <c r="V13" s="40">
        <v>93.6</v>
      </c>
      <c r="W13" s="40">
        <v>54.5</v>
      </c>
      <c r="X13" s="40">
        <v>36.4</v>
      </c>
      <c r="Y13" s="40">
        <v>45.7</v>
      </c>
      <c r="Z13" s="40">
        <v>103.2</v>
      </c>
      <c r="AA13" s="40">
        <v>72.599999999999994</v>
      </c>
      <c r="AB13" s="40">
        <v>88.5</v>
      </c>
    </row>
    <row r="14" spans="1:46" s="24" customFormat="1" ht="19.5" customHeight="1">
      <c r="A14" s="5" t="s">
        <v>15</v>
      </c>
      <c r="B14" s="40">
        <v>97.1</v>
      </c>
      <c r="C14" s="40">
        <v>79.400000000000006</v>
      </c>
      <c r="D14" s="40">
        <v>88.6</v>
      </c>
      <c r="E14" s="40">
        <v>67.8</v>
      </c>
      <c r="F14" s="40">
        <v>49.8</v>
      </c>
      <c r="G14" s="40">
        <v>59.3</v>
      </c>
      <c r="H14" s="40">
        <v>86.9</v>
      </c>
      <c r="I14" s="40">
        <v>69.400000000000006</v>
      </c>
      <c r="J14" s="40">
        <v>78.5</v>
      </c>
      <c r="K14" s="40">
        <v>109.9</v>
      </c>
      <c r="L14" s="40">
        <v>83.2</v>
      </c>
      <c r="M14" s="40">
        <v>97.1</v>
      </c>
      <c r="N14" s="40">
        <v>71.400000000000006</v>
      </c>
      <c r="O14" s="40">
        <v>44.5</v>
      </c>
      <c r="P14" s="40">
        <v>58.5</v>
      </c>
      <c r="Q14" s="40">
        <v>109</v>
      </c>
      <c r="R14" s="40">
        <v>78.5</v>
      </c>
      <c r="S14" s="40">
        <v>94.3</v>
      </c>
      <c r="T14" s="40">
        <v>115</v>
      </c>
      <c r="U14" s="40">
        <v>80.2</v>
      </c>
      <c r="V14" s="40">
        <v>96.9</v>
      </c>
      <c r="W14" s="40">
        <v>57.3</v>
      </c>
      <c r="X14" s="40">
        <v>35</v>
      </c>
      <c r="Y14" s="40">
        <v>46.5</v>
      </c>
      <c r="Z14" s="40">
        <v>105.7</v>
      </c>
      <c r="AA14" s="40">
        <v>75.099999999999994</v>
      </c>
      <c r="AB14" s="40">
        <v>90.9</v>
      </c>
    </row>
    <row r="15" spans="1:46" s="24" customFormat="1" ht="19.5" customHeight="1">
      <c r="A15" s="5" t="s">
        <v>16</v>
      </c>
      <c r="B15" s="40">
        <v>97</v>
      </c>
      <c r="C15" s="40">
        <v>80.099999999999994</v>
      </c>
      <c r="D15" s="40">
        <v>88.8</v>
      </c>
      <c r="E15" s="40">
        <v>65.8</v>
      </c>
      <c r="F15" s="40">
        <v>49.2</v>
      </c>
      <c r="G15" s="40">
        <v>58</v>
      </c>
      <c r="H15" s="40">
        <v>85.9</v>
      </c>
      <c r="I15" s="40">
        <v>69.400000000000006</v>
      </c>
      <c r="J15" s="40">
        <v>78</v>
      </c>
      <c r="K15" s="40">
        <v>100.2</v>
      </c>
      <c r="L15" s="40">
        <v>77.400000000000006</v>
      </c>
      <c r="M15" s="40">
        <v>89.2</v>
      </c>
      <c r="N15" s="40">
        <v>73.5</v>
      </c>
      <c r="O15" s="40">
        <v>49.9</v>
      </c>
      <c r="P15" s="40">
        <v>62.5</v>
      </c>
      <c r="Q15" s="40">
        <v>87.9</v>
      </c>
      <c r="R15" s="40">
        <v>65.2</v>
      </c>
      <c r="S15" s="40">
        <v>77.099999999999994</v>
      </c>
      <c r="T15" s="40">
        <v>108.1</v>
      </c>
      <c r="U15" s="40">
        <v>74.3</v>
      </c>
      <c r="V15" s="40">
        <v>91.2</v>
      </c>
      <c r="W15" s="40">
        <v>63.5</v>
      </c>
      <c r="X15" s="40">
        <v>40.200000000000003</v>
      </c>
      <c r="Y15" s="40">
        <v>52.3</v>
      </c>
      <c r="Z15" s="40">
        <v>87.6</v>
      </c>
      <c r="AA15" s="40">
        <v>61.3</v>
      </c>
      <c r="AB15" s="40">
        <v>74.8</v>
      </c>
    </row>
    <row r="16" spans="1:46" s="24" customFormat="1" ht="19.5" customHeight="1">
      <c r="A16" s="5" t="s">
        <v>17</v>
      </c>
      <c r="B16" s="40">
        <v>99.3</v>
      </c>
      <c r="C16" s="40">
        <v>82.2</v>
      </c>
      <c r="D16" s="40">
        <v>91.1</v>
      </c>
      <c r="E16" s="40">
        <v>66.3</v>
      </c>
      <c r="F16" s="40">
        <v>49.7</v>
      </c>
      <c r="G16" s="40">
        <v>58.5</v>
      </c>
      <c r="H16" s="40">
        <v>87.4</v>
      </c>
      <c r="I16" s="40">
        <v>70.7</v>
      </c>
      <c r="J16" s="40">
        <v>79.400000000000006</v>
      </c>
      <c r="K16" s="40">
        <v>103.1</v>
      </c>
      <c r="L16" s="40">
        <v>80.099999999999994</v>
      </c>
      <c r="M16" s="40">
        <v>92</v>
      </c>
      <c r="N16" s="40">
        <v>75.599999999999994</v>
      </c>
      <c r="O16" s="40">
        <v>50.8</v>
      </c>
      <c r="P16" s="40">
        <v>63.9</v>
      </c>
      <c r="Q16" s="40">
        <v>87</v>
      </c>
      <c r="R16" s="40">
        <v>64.900000000000006</v>
      </c>
      <c r="S16" s="40">
        <v>76.2</v>
      </c>
      <c r="T16" s="40">
        <v>105.9</v>
      </c>
      <c r="U16" s="40">
        <v>77.400000000000006</v>
      </c>
      <c r="V16" s="40">
        <v>91.4</v>
      </c>
      <c r="W16" s="40">
        <v>67.7</v>
      </c>
      <c r="X16" s="40">
        <v>43.4</v>
      </c>
      <c r="Y16" s="40">
        <v>54.9</v>
      </c>
      <c r="Z16" s="40">
        <v>85.1</v>
      </c>
      <c r="AA16" s="40">
        <v>62.4</v>
      </c>
      <c r="AB16" s="40">
        <v>73.900000000000006</v>
      </c>
    </row>
    <row r="17" spans="1:28" s="24" customFormat="1" ht="19.5" customHeight="1">
      <c r="A17" s="5" t="s">
        <v>18</v>
      </c>
      <c r="B17" s="40">
        <v>100.9</v>
      </c>
      <c r="C17" s="40">
        <v>84.1</v>
      </c>
      <c r="D17" s="40">
        <v>92.8</v>
      </c>
      <c r="E17" s="40">
        <v>65.099999999999994</v>
      </c>
      <c r="F17" s="40">
        <v>49.5</v>
      </c>
      <c r="G17" s="40">
        <v>57.7</v>
      </c>
      <c r="H17" s="40">
        <v>87.6</v>
      </c>
      <c r="I17" s="40">
        <v>71.5</v>
      </c>
      <c r="J17" s="40">
        <v>79.900000000000006</v>
      </c>
      <c r="K17" s="40">
        <v>107.7</v>
      </c>
      <c r="L17" s="40">
        <v>85.1</v>
      </c>
      <c r="M17" s="40">
        <v>96.8</v>
      </c>
      <c r="N17" s="40">
        <v>75.099999999999994</v>
      </c>
      <c r="O17" s="40">
        <v>53.2</v>
      </c>
      <c r="P17" s="40">
        <v>64.7</v>
      </c>
      <c r="Q17" s="40">
        <v>97.6</v>
      </c>
      <c r="R17" s="40">
        <v>75.400000000000006</v>
      </c>
      <c r="S17" s="40">
        <v>86.9</v>
      </c>
      <c r="T17" s="40">
        <v>112</v>
      </c>
      <c r="U17" s="40">
        <v>81</v>
      </c>
      <c r="V17" s="40">
        <v>97</v>
      </c>
      <c r="W17" s="40">
        <v>67.7</v>
      </c>
      <c r="X17" s="40">
        <v>43.4</v>
      </c>
      <c r="Y17" s="40">
        <v>55</v>
      </c>
      <c r="Z17" s="40">
        <v>98</v>
      </c>
      <c r="AA17" s="40">
        <v>69</v>
      </c>
      <c r="AB17" s="40">
        <v>83.7</v>
      </c>
    </row>
    <row r="18" spans="1:28" s="24" customFormat="1" ht="19.5" customHeight="1">
      <c r="A18" s="5" t="s">
        <v>19</v>
      </c>
      <c r="B18" s="40">
        <v>103.3</v>
      </c>
      <c r="C18" s="40">
        <v>86</v>
      </c>
      <c r="D18" s="40">
        <v>94.9</v>
      </c>
      <c r="E18" s="40">
        <v>65.2</v>
      </c>
      <c r="F18" s="40">
        <v>49.6</v>
      </c>
      <c r="G18" s="40">
        <v>57.8</v>
      </c>
      <c r="H18" s="40">
        <v>88.9</v>
      </c>
      <c r="I18" s="40">
        <v>72.599999999999994</v>
      </c>
      <c r="J18" s="40">
        <v>81</v>
      </c>
      <c r="K18" s="40">
        <v>108.8</v>
      </c>
      <c r="L18" s="40">
        <v>85.4</v>
      </c>
      <c r="M18" s="40">
        <v>97.4</v>
      </c>
      <c r="N18" s="40">
        <v>74.7</v>
      </c>
      <c r="O18" s="40">
        <v>53.9</v>
      </c>
      <c r="P18" s="40">
        <v>64.7</v>
      </c>
      <c r="Q18" s="40">
        <v>97.6</v>
      </c>
      <c r="R18" s="40">
        <v>75.3</v>
      </c>
      <c r="S18" s="40">
        <v>86.8</v>
      </c>
      <c r="T18" s="40">
        <v>118.7</v>
      </c>
      <c r="U18" s="40">
        <v>85.7</v>
      </c>
      <c r="V18" s="40">
        <v>102.2</v>
      </c>
      <c r="W18" s="40">
        <v>67.7</v>
      </c>
      <c r="X18" s="40">
        <v>43.4</v>
      </c>
      <c r="Y18" s="40">
        <v>57.3</v>
      </c>
      <c r="Z18" s="40">
        <v>103</v>
      </c>
      <c r="AA18" s="40">
        <v>73</v>
      </c>
      <c r="AB18" s="40">
        <v>88</v>
      </c>
    </row>
    <row r="19" spans="1:28" s="24" customFormat="1" ht="19.5" customHeight="1">
      <c r="A19" s="5" t="s">
        <v>20</v>
      </c>
      <c r="B19" s="40">
        <v>104.9</v>
      </c>
      <c r="C19" s="40">
        <v>85.9</v>
      </c>
      <c r="D19" s="40">
        <v>95.7</v>
      </c>
      <c r="E19" s="40">
        <v>66.7</v>
      </c>
      <c r="F19" s="40">
        <v>49.9</v>
      </c>
      <c r="G19" s="40">
        <v>58.6</v>
      </c>
      <c r="H19" s="40">
        <v>90.3</v>
      </c>
      <c r="I19" s="40">
        <v>72.400000000000006</v>
      </c>
      <c r="J19" s="40">
        <v>81.599999999999994</v>
      </c>
      <c r="K19" s="40">
        <v>107.3</v>
      </c>
      <c r="L19" s="40">
        <v>85.8</v>
      </c>
      <c r="M19" s="40">
        <v>96.8</v>
      </c>
      <c r="N19" s="40">
        <v>76.2</v>
      </c>
      <c r="O19" s="40">
        <v>53.3</v>
      </c>
      <c r="P19" s="40">
        <v>65.3</v>
      </c>
      <c r="Q19" s="40">
        <v>97.3</v>
      </c>
      <c r="R19" s="40">
        <v>75.5</v>
      </c>
      <c r="S19" s="40">
        <v>86.8</v>
      </c>
      <c r="T19" s="40">
        <v>116.9</v>
      </c>
      <c r="U19" s="40">
        <v>85.5</v>
      </c>
      <c r="V19" s="40">
        <v>101.1</v>
      </c>
      <c r="W19" s="40">
        <v>72.5</v>
      </c>
      <c r="X19" s="40">
        <v>47.7</v>
      </c>
      <c r="Y19" s="40">
        <v>60.2</v>
      </c>
      <c r="Z19" s="40">
        <v>102.5</v>
      </c>
      <c r="AA19" s="40">
        <v>73.5</v>
      </c>
      <c r="AB19" s="40">
        <v>88</v>
      </c>
    </row>
    <row r="20" spans="1:28" s="24" customFormat="1" ht="19.5" customHeight="1">
      <c r="A20" s="5" t="s">
        <v>21</v>
      </c>
      <c r="B20" s="40">
        <v>105.3</v>
      </c>
      <c r="C20" s="40">
        <v>86.9</v>
      </c>
      <c r="D20" s="40">
        <v>96.3</v>
      </c>
      <c r="E20" s="40">
        <v>67.8</v>
      </c>
      <c r="F20" s="40">
        <v>52.1</v>
      </c>
      <c r="G20" s="40">
        <v>60.2</v>
      </c>
      <c r="H20" s="40">
        <v>90.7</v>
      </c>
      <c r="I20" s="40">
        <v>73.599999999999994</v>
      </c>
      <c r="J20" s="40">
        <v>82.4</v>
      </c>
      <c r="K20" s="40">
        <v>103.1</v>
      </c>
      <c r="L20" s="40">
        <v>82.3</v>
      </c>
      <c r="M20" s="40">
        <v>93</v>
      </c>
      <c r="N20" s="40">
        <v>80.3</v>
      </c>
      <c r="O20" s="40">
        <v>57.7</v>
      </c>
      <c r="P20" s="40">
        <v>69.599999999999994</v>
      </c>
      <c r="Q20" s="40">
        <v>95.7</v>
      </c>
      <c r="R20" s="40">
        <v>74.599999999999994</v>
      </c>
      <c r="S20" s="40">
        <v>85.6</v>
      </c>
      <c r="T20" s="40">
        <v>106.9</v>
      </c>
      <c r="U20" s="40">
        <v>85.1</v>
      </c>
      <c r="V20" s="40">
        <v>96.3</v>
      </c>
      <c r="W20" s="40">
        <v>82.1</v>
      </c>
      <c r="X20" s="40">
        <v>57.3</v>
      </c>
      <c r="Y20" s="40">
        <v>70.3</v>
      </c>
      <c r="Z20" s="40">
        <v>99.8</v>
      </c>
      <c r="AA20" s="40">
        <v>77.3</v>
      </c>
      <c r="AB20" s="40">
        <v>88.9</v>
      </c>
    </row>
    <row r="21" spans="1:28" s="24" customFormat="1" ht="19.5" customHeight="1">
      <c r="A21" s="5" t="s">
        <v>22</v>
      </c>
      <c r="B21" s="40">
        <v>97.5</v>
      </c>
      <c r="C21" s="40">
        <v>93.1</v>
      </c>
      <c r="D21" s="40">
        <v>95.3</v>
      </c>
      <c r="E21" s="40">
        <v>65.3</v>
      </c>
      <c r="F21" s="40">
        <v>56.2</v>
      </c>
      <c r="G21" s="40">
        <v>61</v>
      </c>
      <c r="H21" s="40">
        <v>85.4</v>
      </c>
      <c r="I21" s="40">
        <v>79.3</v>
      </c>
      <c r="J21" s="40">
        <v>82.5</v>
      </c>
      <c r="K21" s="40">
        <v>101.4</v>
      </c>
      <c r="L21" s="40">
        <v>89.4</v>
      </c>
      <c r="M21" s="40">
        <v>95.6</v>
      </c>
      <c r="N21" s="40">
        <v>63.2</v>
      </c>
      <c r="O21" s="40">
        <v>48.6</v>
      </c>
      <c r="P21" s="40">
        <v>56.3</v>
      </c>
      <c r="Q21" s="40">
        <v>87.1</v>
      </c>
      <c r="R21" s="40">
        <v>74.400000000000006</v>
      </c>
      <c r="S21" s="40">
        <v>81.099999999999994</v>
      </c>
      <c r="T21" s="40">
        <v>104.8</v>
      </c>
      <c r="U21" s="40">
        <v>92.3</v>
      </c>
      <c r="V21" s="40">
        <v>98.7</v>
      </c>
      <c r="W21" s="40">
        <v>55</v>
      </c>
      <c r="X21" s="40">
        <v>40.799999999999997</v>
      </c>
      <c r="Y21" s="40">
        <v>48.2</v>
      </c>
      <c r="Z21" s="40">
        <v>86.7</v>
      </c>
      <c r="AA21" s="40">
        <v>73.900000000000006</v>
      </c>
      <c r="AB21" s="40">
        <v>80.5</v>
      </c>
    </row>
    <row r="22" spans="1:28" s="24" customFormat="1" ht="19.5" customHeight="1">
      <c r="A22" s="5" t="s">
        <v>23</v>
      </c>
      <c r="B22" s="40">
        <v>100.6</v>
      </c>
      <c r="C22" s="40">
        <v>95.6</v>
      </c>
      <c r="D22" s="40">
        <v>98.2</v>
      </c>
      <c r="E22" s="40">
        <v>66.8</v>
      </c>
      <c r="F22" s="40">
        <v>57.6</v>
      </c>
      <c r="G22" s="40">
        <v>62.4</v>
      </c>
      <c r="H22" s="40">
        <v>87.9</v>
      </c>
      <c r="I22" s="40">
        <v>81.400000000000006</v>
      </c>
      <c r="J22" s="40">
        <v>84.8</v>
      </c>
      <c r="K22" s="40">
        <v>93.1</v>
      </c>
      <c r="L22" s="40">
        <v>83</v>
      </c>
      <c r="M22" s="40">
        <v>88.3</v>
      </c>
      <c r="N22" s="40">
        <v>79.400000000000006</v>
      </c>
      <c r="O22" s="40">
        <v>63.4</v>
      </c>
      <c r="P22" s="40">
        <v>71.900000000000006</v>
      </c>
      <c r="Q22" s="40">
        <v>89</v>
      </c>
      <c r="R22" s="40">
        <v>77.2</v>
      </c>
      <c r="S22" s="40">
        <v>83.4</v>
      </c>
      <c r="T22" s="40">
        <v>94.66</v>
      </c>
      <c r="U22" s="40">
        <v>87.77</v>
      </c>
      <c r="V22" s="40">
        <v>91.37</v>
      </c>
      <c r="W22" s="40">
        <v>84</v>
      </c>
      <c r="X22" s="40">
        <v>66.62</v>
      </c>
      <c r="Y22" s="40">
        <v>75.760000000000005</v>
      </c>
      <c r="Z22" s="40">
        <v>90.58</v>
      </c>
      <c r="AA22" s="40">
        <v>81.099999999999994</v>
      </c>
      <c r="AB22" s="40">
        <v>86.06</v>
      </c>
    </row>
    <row r="23" spans="1:28" s="24" customFormat="1" ht="19.5" customHeight="1">
      <c r="A23" s="5" t="s">
        <v>24</v>
      </c>
      <c r="B23" s="40">
        <v>110.7</v>
      </c>
      <c r="C23" s="40">
        <v>104.7</v>
      </c>
      <c r="D23" s="40">
        <v>107.8</v>
      </c>
      <c r="E23" s="40">
        <v>74.3</v>
      </c>
      <c r="F23" s="40">
        <v>65.099999999999994</v>
      </c>
      <c r="G23" s="40">
        <v>69.900000000000006</v>
      </c>
      <c r="H23" s="40">
        <v>96.9</v>
      </c>
      <c r="I23" s="40">
        <v>89.9</v>
      </c>
      <c r="J23" s="40">
        <v>93.5</v>
      </c>
      <c r="K23" s="40">
        <v>123.3</v>
      </c>
      <c r="L23" s="40">
        <v>106.6</v>
      </c>
      <c r="M23" s="40">
        <v>115.3</v>
      </c>
      <c r="N23" s="40">
        <v>77.900000000000006</v>
      </c>
      <c r="O23" s="40">
        <v>61.5</v>
      </c>
      <c r="P23" s="40">
        <v>70.2</v>
      </c>
      <c r="Q23" s="40">
        <v>106.5</v>
      </c>
      <c r="R23" s="40">
        <v>90.3</v>
      </c>
      <c r="S23" s="40">
        <v>98.8</v>
      </c>
      <c r="T23" s="40">
        <v>128.1</v>
      </c>
      <c r="U23" s="40">
        <v>115.5</v>
      </c>
      <c r="V23" s="40">
        <v>121.9</v>
      </c>
      <c r="W23" s="40">
        <v>73.900000000000006</v>
      </c>
      <c r="X23" s="40">
        <v>59.5</v>
      </c>
      <c r="Y23" s="40">
        <v>67</v>
      </c>
      <c r="Z23" s="40">
        <v>108.5</v>
      </c>
      <c r="AA23" s="40">
        <v>95.8</v>
      </c>
      <c r="AB23" s="40">
        <v>102.4</v>
      </c>
    </row>
    <row r="24" spans="1:28" s="24" customFormat="1" ht="19.5" customHeight="1">
      <c r="A24" s="5" t="s">
        <v>25</v>
      </c>
      <c r="B24" s="40">
        <v>112.8</v>
      </c>
      <c r="C24" s="40">
        <v>105.8</v>
      </c>
      <c r="D24" s="40">
        <v>109.4</v>
      </c>
      <c r="E24" s="40">
        <v>75.2</v>
      </c>
      <c r="F24" s="40">
        <v>66.400000000000006</v>
      </c>
      <c r="G24" s="40">
        <v>71</v>
      </c>
      <c r="H24" s="40">
        <v>98.5</v>
      </c>
      <c r="I24" s="40">
        <v>91</v>
      </c>
      <c r="J24" s="40">
        <v>94.9</v>
      </c>
      <c r="K24" s="40">
        <v>126.3</v>
      </c>
      <c r="L24" s="40">
        <v>110.2</v>
      </c>
      <c r="M24" s="40">
        <v>118.6</v>
      </c>
      <c r="N24" s="40">
        <v>81</v>
      </c>
      <c r="O24" s="40">
        <v>65.099999999999994</v>
      </c>
      <c r="P24" s="40">
        <v>73.5</v>
      </c>
      <c r="Q24" s="40">
        <v>109.5</v>
      </c>
      <c r="R24" s="40">
        <v>93.7</v>
      </c>
      <c r="S24" s="40">
        <v>102</v>
      </c>
      <c r="T24" s="40">
        <v>131.4</v>
      </c>
      <c r="U24" s="40">
        <v>120</v>
      </c>
      <c r="V24" s="40">
        <v>125.8</v>
      </c>
      <c r="W24" s="40">
        <v>77.5</v>
      </c>
      <c r="X24" s="40">
        <v>64.900000000000006</v>
      </c>
      <c r="Y24" s="40">
        <v>71.5</v>
      </c>
      <c r="Z24" s="40">
        <v>111.9</v>
      </c>
      <c r="AA24" s="40">
        <v>100.6</v>
      </c>
      <c r="AB24" s="40">
        <v>106.4</v>
      </c>
    </row>
    <row r="25" spans="1:28" s="24" customFormat="1" ht="19.5" customHeight="1">
      <c r="A25" s="5" t="s">
        <v>26</v>
      </c>
      <c r="B25" s="40">
        <v>114.6</v>
      </c>
      <c r="C25" s="40">
        <v>108</v>
      </c>
      <c r="D25" s="40">
        <v>111.4</v>
      </c>
      <c r="E25" s="40">
        <v>77.599999999999994</v>
      </c>
      <c r="F25" s="40">
        <v>69.599999999999994</v>
      </c>
      <c r="G25" s="40">
        <v>73.8</v>
      </c>
      <c r="H25" s="40">
        <v>100.4</v>
      </c>
      <c r="I25" s="40">
        <v>93.5</v>
      </c>
      <c r="J25" s="40">
        <v>97.1</v>
      </c>
      <c r="K25" s="40">
        <v>131.6</v>
      </c>
      <c r="L25" s="40">
        <v>115.4</v>
      </c>
      <c r="M25" s="40">
        <v>123.8</v>
      </c>
      <c r="N25" s="40">
        <v>83.1</v>
      </c>
      <c r="O25" s="40">
        <v>63.3</v>
      </c>
      <c r="P25" s="40">
        <v>75.7</v>
      </c>
      <c r="Q25" s="40">
        <v>113.5</v>
      </c>
      <c r="R25" s="40">
        <v>97.8</v>
      </c>
      <c r="S25" s="40">
        <v>106</v>
      </c>
      <c r="T25" s="40">
        <v>134.4</v>
      </c>
      <c r="U25" s="40">
        <v>124</v>
      </c>
      <c r="V25" s="40">
        <v>129.30000000000001</v>
      </c>
      <c r="W25" s="40">
        <v>80.2</v>
      </c>
      <c r="X25" s="40">
        <v>68.2</v>
      </c>
      <c r="Y25" s="40">
        <v>74.400000000000006</v>
      </c>
      <c r="Z25" s="40">
        <v>114.7</v>
      </c>
      <c r="AA25" s="40">
        <v>104.2</v>
      </c>
      <c r="AB25" s="40">
        <v>109.6</v>
      </c>
    </row>
    <row r="26" spans="1:28" s="24" customFormat="1" ht="19.5" customHeight="1">
      <c r="A26" s="5" t="s">
        <v>27</v>
      </c>
      <c r="B26" s="40">
        <v>115.3</v>
      </c>
      <c r="C26" s="40">
        <v>112.6</v>
      </c>
      <c r="D26" s="40">
        <v>114</v>
      </c>
      <c r="E26" s="40">
        <v>81.5</v>
      </c>
      <c r="F26" s="40">
        <v>74.400000000000006</v>
      </c>
      <c r="G26" s="40">
        <v>78.099999999999994</v>
      </c>
      <c r="H26" s="40">
        <v>102.4</v>
      </c>
      <c r="I26" s="40">
        <v>98</v>
      </c>
      <c r="J26" s="40">
        <v>100.3</v>
      </c>
      <c r="K26" s="40">
        <v>125.5</v>
      </c>
      <c r="L26" s="40">
        <v>124.3</v>
      </c>
      <c r="M26" s="40">
        <v>124.9</v>
      </c>
      <c r="N26" s="40">
        <v>82.1</v>
      </c>
      <c r="O26" s="40">
        <v>78.099999999999994</v>
      </c>
      <c r="P26" s="40">
        <v>80.2</v>
      </c>
      <c r="Q26" s="40">
        <v>109.3</v>
      </c>
      <c r="R26" s="40">
        <v>107.3</v>
      </c>
      <c r="S26" s="40">
        <v>108.4</v>
      </c>
      <c r="T26" s="40">
        <v>136.4</v>
      </c>
      <c r="U26" s="40">
        <v>130.6</v>
      </c>
      <c r="V26" s="40">
        <v>133.6</v>
      </c>
      <c r="W26" s="40">
        <v>81.099999999999994</v>
      </c>
      <c r="X26" s="40">
        <v>70.2</v>
      </c>
      <c r="Y26" s="40">
        <v>75.8</v>
      </c>
      <c r="Z26" s="40">
        <v>116.3</v>
      </c>
      <c r="AA26" s="40">
        <v>108.9</v>
      </c>
      <c r="AB26" s="40">
        <v>112.7</v>
      </c>
    </row>
    <row r="27" spans="1:28" s="24" customFormat="1" ht="19.5" customHeight="1">
      <c r="A27" s="5" t="s">
        <v>28</v>
      </c>
      <c r="B27" s="40">
        <v>114.72464301050861</v>
      </c>
      <c r="C27" s="40">
        <v>113.98438044742198</v>
      </c>
      <c r="D27" s="40">
        <v>114.3</v>
      </c>
      <c r="E27" s="40">
        <v>82.726301814025419</v>
      </c>
      <c r="F27" s="40">
        <v>76.575467933517544</v>
      </c>
      <c r="G27" s="40">
        <v>79.761995797241525</v>
      </c>
      <c r="H27" s="40">
        <v>102.52738392736177</v>
      </c>
      <c r="I27" s="40">
        <v>99.6</v>
      </c>
      <c r="J27" s="40">
        <v>101.14516970176057</v>
      </c>
      <c r="K27" s="40">
        <v>129.1824658596515</v>
      </c>
      <c r="L27" s="40">
        <v>127.71581721995464</v>
      </c>
      <c r="M27" s="40">
        <v>128.4792458803513</v>
      </c>
      <c r="N27" s="40">
        <v>86.846417313971372</v>
      </c>
      <c r="O27" s="40">
        <v>83.301760309180423</v>
      </c>
      <c r="P27" s="40">
        <v>85.157323142308201</v>
      </c>
      <c r="Q27" s="40">
        <v>113.33225153527552</v>
      </c>
      <c r="R27" s="40">
        <v>111.21066025813649</v>
      </c>
      <c r="S27" s="40">
        <v>112.3173429568958</v>
      </c>
      <c r="T27" s="40">
        <v>137.5</v>
      </c>
      <c r="U27" s="40">
        <v>133.9</v>
      </c>
      <c r="V27" s="40">
        <v>135.80000000000001</v>
      </c>
      <c r="W27" s="40">
        <v>85.675943752165296</v>
      </c>
      <c r="X27" s="40">
        <v>76.416508672556972</v>
      </c>
      <c r="Y27" s="40">
        <v>81.186883875622215</v>
      </c>
      <c r="Z27" s="40">
        <v>119</v>
      </c>
      <c r="AA27" s="40">
        <v>113.4</v>
      </c>
      <c r="AB27" s="40">
        <v>116.3</v>
      </c>
    </row>
    <row r="28" spans="1:28" s="24" customFormat="1" ht="19.5" hidden="1" customHeight="1">
      <c r="A28" s="5" t="s">
        <v>44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s="24" customFormat="1" ht="19.5" hidden="1" customHeight="1">
      <c r="A29" s="5" t="s">
        <v>45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s="24" customFormat="1">
      <c r="A30" s="25"/>
      <c r="B30" s="26"/>
      <c r="C30" s="27"/>
      <c r="D30" s="28"/>
      <c r="E30" s="27"/>
      <c r="F30" s="27"/>
      <c r="G30" s="27"/>
      <c r="H30" s="27"/>
      <c r="I30" s="27"/>
      <c r="J30" s="29"/>
    </row>
    <row r="33" spans="1:4">
      <c r="A33" s="13" t="s">
        <v>29</v>
      </c>
      <c r="B33" s="13" t="s">
        <v>80</v>
      </c>
      <c r="C33" s="13" t="s">
        <v>106</v>
      </c>
      <c r="D33" s="13" t="s">
        <v>81</v>
      </c>
    </row>
    <row r="34" spans="1:4">
      <c r="A34" s="5" t="s">
        <v>2</v>
      </c>
      <c r="B34" s="65">
        <f>D5</f>
        <v>42.6</v>
      </c>
      <c r="C34" s="65">
        <f>G5</f>
        <v>12.7</v>
      </c>
      <c r="D34" s="65">
        <f>J5</f>
        <v>32.1</v>
      </c>
    </row>
    <row r="35" spans="1:4">
      <c r="A35" s="5" t="s">
        <v>4</v>
      </c>
      <c r="B35" s="65">
        <f t="shared" ref="B35:B38" si="0">D6</f>
        <v>62.4</v>
      </c>
      <c r="C35" s="65">
        <f t="shared" ref="C35:C38" si="1">G6</f>
        <v>22.5</v>
      </c>
      <c r="D35" s="65">
        <f t="shared" ref="D35:D38" si="2">J6</f>
        <v>48.7</v>
      </c>
    </row>
    <row r="36" spans="1:4" s="41" customFormat="1">
      <c r="A36" s="5" t="s">
        <v>6</v>
      </c>
      <c r="B36" s="65">
        <f t="shared" si="0"/>
        <v>78.599999999999994</v>
      </c>
      <c r="C36" s="65">
        <f t="shared" si="1"/>
        <v>33.4</v>
      </c>
      <c r="D36" s="65">
        <f t="shared" si="2"/>
        <v>61.9</v>
      </c>
    </row>
    <row r="37" spans="1:4">
      <c r="A37" s="5" t="s">
        <v>8</v>
      </c>
      <c r="B37" s="65">
        <f t="shared" si="0"/>
        <v>80.5</v>
      </c>
      <c r="C37" s="65">
        <f t="shared" si="1"/>
        <v>41.9</v>
      </c>
      <c r="D37" s="65">
        <f t="shared" si="2"/>
        <v>67.5</v>
      </c>
    </row>
    <row r="38" spans="1:4">
      <c r="A38" s="5" t="s">
        <v>10</v>
      </c>
      <c r="B38" s="65">
        <f t="shared" si="0"/>
        <v>83.8</v>
      </c>
      <c r="C38" s="65">
        <f t="shared" si="1"/>
        <v>66.7</v>
      </c>
      <c r="D38" s="65">
        <f t="shared" si="2"/>
        <v>78.599999999999994</v>
      </c>
    </row>
    <row r="39" spans="1:4">
      <c r="A39" s="5" t="s">
        <v>20</v>
      </c>
      <c r="B39" s="65">
        <f>D19</f>
        <v>95.7</v>
      </c>
      <c r="C39" s="65">
        <f>G19</f>
        <v>58.6</v>
      </c>
      <c r="D39" s="65">
        <f>J19</f>
        <v>81.599999999999994</v>
      </c>
    </row>
    <row r="40" spans="1:4">
      <c r="A40" s="5" t="s">
        <v>28</v>
      </c>
      <c r="B40" s="65">
        <f>D27</f>
        <v>114.3</v>
      </c>
      <c r="C40" s="65">
        <f>G27</f>
        <v>79.761995797241525</v>
      </c>
      <c r="D40" s="65">
        <f>J27</f>
        <v>101.14516970176057</v>
      </c>
    </row>
    <row r="41" spans="1:4">
      <c r="A41" s="5" t="s">
        <v>44</v>
      </c>
      <c r="B41" s="65">
        <f>D28</f>
        <v>0</v>
      </c>
      <c r="C41" s="65">
        <f>G28</f>
        <v>0</v>
      </c>
      <c r="D41" s="65">
        <f>J28</f>
        <v>0</v>
      </c>
    </row>
    <row r="42" spans="1:4">
      <c r="A42" s="5" t="s">
        <v>45</v>
      </c>
      <c r="B42" s="65">
        <f>D29</f>
        <v>0</v>
      </c>
      <c r="C42" s="65">
        <f>G29</f>
        <v>0</v>
      </c>
      <c r="D42" s="65">
        <f>J29</f>
        <v>0</v>
      </c>
    </row>
  </sheetData>
  <mergeCells count="10">
    <mergeCell ref="Z3:AB3"/>
    <mergeCell ref="N3:P3"/>
    <mergeCell ref="Q3:S3"/>
    <mergeCell ref="T3:V3"/>
    <mergeCell ref="W3:Y3"/>
    <mergeCell ref="K3:M3"/>
    <mergeCell ref="A3:A4"/>
    <mergeCell ref="B3:D3"/>
    <mergeCell ref="E3:G3"/>
    <mergeCell ref="H3:J3"/>
  </mergeCells>
  <printOptions horizontalCentered="1"/>
  <pageMargins left="0.69" right="0.16" top="0.35" bottom="0.41" header="0.22" footer="0.17"/>
  <pageSetup paperSize="9" firstPageNumber="8" orientation="portrait" useFirstPageNumber="1" r:id="rId1"/>
  <headerFooter alignWithMargins="0">
    <oddFooter>&amp;LStatistics of School Education 2008-09&amp;CS-&amp;P</oddFooter>
  </headerFooter>
  <colBreaks count="2" manualBreakCount="2">
    <brk id="10" max="26" man="1"/>
    <brk id="19" max="2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36"/>
  <sheetViews>
    <sheetView view="pageBreakPreview" topLeftCell="A7" zoomScaleSheetLayoutView="100" workbookViewId="0">
      <selection activeCell="N12" sqref="N12"/>
    </sheetView>
  </sheetViews>
  <sheetFormatPr defaultColWidth="8.85546875" defaultRowHeight="15.75"/>
  <cols>
    <col min="1" max="1" width="12" style="13" customWidth="1"/>
    <col min="2" max="4" width="6.140625" style="13" customWidth="1"/>
    <col min="5" max="5" width="7.28515625" style="13" customWidth="1"/>
    <col min="6" max="6" width="6.5703125" style="13" customWidth="1"/>
    <col min="7" max="7" width="6.7109375" style="13" customWidth="1"/>
    <col min="8" max="16" width="6.140625" style="13" customWidth="1"/>
    <col min="17" max="81" width="8.85546875" style="13"/>
    <col min="82" max="82" width="6.140625" style="13" customWidth="1"/>
    <col min="83" max="83" width="20.28515625" style="13" customWidth="1"/>
    <col min="84" max="84" width="12.42578125" style="13" customWidth="1"/>
    <col min="85" max="85" width="13" style="13" customWidth="1"/>
    <col min="86" max="86" width="12.5703125" style="13" customWidth="1"/>
    <col min="87" max="100" width="11.7109375" style="13" customWidth="1"/>
    <col min="101" max="101" width="12.28515625" style="13" customWidth="1"/>
    <col min="102" max="102" width="11.7109375" style="13" customWidth="1"/>
    <col min="103" max="103" width="12.85546875" style="13" customWidth="1"/>
    <col min="104" max="104" width="11.7109375" style="13" customWidth="1"/>
    <col min="105" max="105" width="12.7109375" style="13" customWidth="1"/>
    <col min="106" max="106" width="11.7109375" style="13" customWidth="1"/>
    <col min="107" max="107" width="13" style="13" customWidth="1"/>
    <col min="108" max="119" width="11.7109375" style="13" customWidth="1"/>
    <col min="120" max="120" width="12.5703125" style="13" customWidth="1"/>
    <col min="121" max="121" width="11.7109375" style="13" customWidth="1"/>
    <col min="122" max="122" width="13" style="13" customWidth="1"/>
    <col min="123" max="128" width="11.7109375" style="13" customWidth="1"/>
    <col min="129" max="129" width="13.7109375" style="13" customWidth="1"/>
    <col min="130" max="130" width="13.140625" style="13" customWidth="1"/>
    <col min="131" max="134" width="13" style="13" customWidth="1"/>
    <col min="135" max="141" width="11.7109375" style="13" customWidth="1"/>
    <col min="142" max="142" width="10.85546875" style="13" customWidth="1"/>
    <col min="143" max="143" width="11.7109375" style="13" customWidth="1"/>
    <col min="144" max="146" width="22.7109375" style="13" customWidth="1"/>
    <col min="147" max="149" width="20.7109375" style="13" customWidth="1"/>
    <col min="150" max="337" width="8.85546875" style="13"/>
    <col min="338" max="338" width="6.140625" style="13" customWidth="1"/>
    <col min="339" max="339" width="20.28515625" style="13" customWidth="1"/>
    <col min="340" max="340" width="12.42578125" style="13" customWidth="1"/>
    <col min="341" max="341" width="13" style="13" customWidth="1"/>
    <col min="342" max="342" width="12.5703125" style="13" customWidth="1"/>
    <col min="343" max="356" width="11.7109375" style="13" customWidth="1"/>
    <col min="357" max="357" width="12.28515625" style="13" customWidth="1"/>
    <col min="358" max="358" width="11.7109375" style="13" customWidth="1"/>
    <col min="359" max="359" width="12.85546875" style="13" customWidth="1"/>
    <col min="360" max="360" width="11.7109375" style="13" customWidth="1"/>
    <col min="361" max="361" width="12.7109375" style="13" customWidth="1"/>
    <col min="362" max="362" width="11.7109375" style="13" customWidth="1"/>
    <col min="363" max="363" width="13" style="13" customWidth="1"/>
    <col min="364" max="375" width="11.7109375" style="13" customWidth="1"/>
    <col min="376" max="376" width="12.5703125" style="13" customWidth="1"/>
    <col min="377" max="377" width="11.7109375" style="13" customWidth="1"/>
    <col min="378" max="378" width="13" style="13" customWidth="1"/>
    <col min="379" max="384" width="11.7109375" style="13" customWidth="1"/>
    <col min="385" max="385" width="13.7109375" style="13" customWidth="1"/>
    <col min="386" max="386" width="13.140625" style="13" customWidth="1"/>
    <col min="387" max="390" width="13" style="13" customWidth="1"/>
    <col min="391" max="397" width="11.7109375" style="13" customWidth="1"/>
    <col min="398" max="398" width="10.85546875" style="13" customWidth="1"/>
    <col min="399" max="399" width="11.7109375" style="13" customWidth="1"/>
    <col min="400" max="402" width="22.7109375" style="13" customWidth="1"/>
    <col min="403" max="405" width="20.7109375" style="13" customWidth="1"/>
    <col min="406" max="593" width="8.85546875" style="13"/>
    <col min="594" max="594" width="6.140625" style="13" customWidth="1"/>
    <col min="595" max="595" width="20.28515625" style="13" customWidth="1"/>
    <col min="596" max="596" width="12.42578125" style="13" customWidth="1"/>
    <col min="597" max="597" width="13" style="13" customWidth="1"/>
    <col min="598" max="598" width="12.5703125" style="13" customWidth="1"/>
    <col min="599" max="612" width="11.7109375" style="13" customWidth="1"/>
    <col min="613" max="613" width="12.28515625" style="13" customWidth="1"/>
    <col min="614" max="614" width="11.7109375" style="13" customWidth="1"/>
    <col min="615" max="615" width="12.85546875" style="13" customWidth="1"/>
    <col min="616" max="616" width="11.7109375" style="13" customWidth="1"/>
    <col min="617" max="617" width="12.7109375" style="13" customWidth="1"/>
    <col min="618" max="618" width="11.7109375" style="13" customWidth="1"/>
    <col min="619" max="619" width="13" style="13" customWidth="1"/>
    <col min="620" max="631" width="11.7109375" style="13" customWidth="1"/>
    <col min="632" max="632" width="12.5703125" style="13" customWidth="1"/>
    <col min="633" max="633" width="11.7109375" style="13" customWidth="1"/>
    <col min="634" max="634" width="13" style="13" customWidth="1"/>
    <col min="635" max="640" width="11.7109375" style="13" customWidth="1"/>
    <col min="641" max="641" width="13.7109375" style="13" customWidth="1"/>
    <col min="642" max="642" width="13.140625" style="13" customWidth="1"/>
    <col min="643" max="646" width="13" style="13" customWidth="1"/>
    <col min="647" max="653" width="11.7109375" style="13" customWidth="1"/>
    <col min="654" max="654" width="10.85546875" style="13" customWidth="1"/>
    <col min="655" max="655" width="11.7109375" style="13" customWidth="1"/>
    <col min="656" max="658" width="22.7109375" style="13" customWidth="1"/>
    <col min="659" max="661" width="20.7109375" style="13" customWidth="1"/>
    <col min="662" max="849" width="8.85546875" style="13"/>
    <col min="850" max="850" width="6.140625" style="13" customWidth="1"/>
    <col min="851" max="851" width="20.28515625" style="13" customWidth="1"/>
    <col min="852" max="852" width="12.42578125" style="13" customWidth="1"/>
    <col min="853" max="853" width="13" style="13" customWidth="1"/>
    <col min="854" max="854" width="12.5703125" style="13" customWidth="1"/>
    <col min="855" max="868" width="11.7109375" style="13" customWidth="1"/>
    <col min="869" max="869" width="12.28515625" style="13" customWidth="1"/>
    <col min="870" max="870" width="11.7109375" style="13" customWidth="1"/>
    <col min="871" max="871" width="12.85546875" style="13" customWidth="1"/>
    <col min="872" max="872" width="11.7109375" style="13" customWidth="1"/>
    <col min="873" max="873" width="12.7109375" style="13" customWidth="1"/>
    <col min="874" max="874" width="11.7109375" style="13" customWidth="1"/>
    <col min="875" max="875" width="13" style="13" customWidth="1"/>
    <col min="876" max="887" width="11.7109375" style="13" customWidth="1"/>
    <col min="888" max="888" width="12.5703125" style="13" customWidth="1"/>
    <col min="889" max="889" width="11.7109375" style="13" customWidth="1"/>
    <col min="890" max="890" width="13" style="13" customWidth="1"/>
    <col min="891" max="896" width="11.7109375" style="13" customWidth="1"/>
    <col min="897" max="897" width="13.7109375" style="13" customWidth="1"/>
    <col min="898" max="898" width="13.140625" style="13" customWidth="1"/>
    <col min="899" max="902" width="13" style="13" customWidth="1"/>
    <col min="903" max="909" width="11.7109375" style="13" customWidth="1"/>
    <col min="910" max="910" width="10.85546875" style="13" customWidth="1"/>
    <col min="911" max="911" width="11.7109375" style="13" customWidth="1"/>
    <col min="912" max="914" width="22.7109375" style="13" customWidth="1"/>
    <col min="915" max="917" width="20.7109375" style="13" customWidth="1"/>
    <col min="918" max="1105" width="8.85546875" style="13"/>
    <col min="1106" max="1106" width="6.140625" style="13" customWidth="1"/>
    <col min="1107" max="1107" width="20.28515625" style="13" customWidth="1"/>
    <col min="1108" max="1108" width="12.42578125" style="13" customWidth="1"/>
    <col min="1109" max="1109" width="13" style="13" customWidth="1"/>
    <col min="1110" max="1110" width="12.5703125" style="13" customWidth="1"/>
    <col min="1111" max="1124" width="11.7109375" style="13" customWidth="1"/>
    <col min="1125" max="1125" width="12.28515625" style="13" customWidth="1"/>
    <col min="1126" max="1126" width="11.7109375" style="13" customWidth="1"/>
    <col min="1127" max="1127" width="12.85546875" style="13" customWidth="1"/>
    <col min="1128" max="1128" width="11.7109375" style="13" customWidth="1"/>
    <col min="1129" max="1129" width="12.7109375" style="13" customWidth="1"/>
    <col min="1130" max="1130" width="11.7109375" style="13" customWidth="1"/>
    <col min="1131" max="1131" width="13" style="13" customWidth="1"/>
    <col min="1132" max="1143" width="11.7109375" style="13" customWidth="1"/>
    <col min="1144" max="1144" width="12.5703125" style="13" customWidth="1"/>
    <col min="1145" max="1145" width="11.7109375" style="13" customWidth="1"/>
    <col min="1146" max="1146" width="13" style="13" customWidth="1"/>
    <col min="1147" max="1152" width="11.7109375" style="13" customWidth="1"/>
    <col min="1153" max="1153" width="13.7109375" style="13" customWidth="1"/>
    <col min="1154" max="1154" width="13.140625" style="13" customWidth="1"/>
    <col min="1155" max="1158" width="13" style="13" customWidth="1"/>
    <col min="1159" max="1165" width="11.7109375" style="13" customWidth="1"/>
    <col min="1166" max="1166" width="10.85546875" style="13" customWidth="1"/>
    <col min="1167" max="1167" width="11.7109375" style="13" customWidth="1"/>
    <col min="1168" max="1170" width="22.7109375" style="13" customWidth="1"/>
    <col min="1171" max="1173" width="20.7109375" style="13" customWidth="1"/>
    <col min="1174" max="1361" width="8.85546875" style="13"/>
    <col min="1362" max="1362" width="6.140625" style="13" customWidth="1"/>
    <col min="1363" max="1363" width="20.28515625" style="13" customWidth="1"/>
    <col min="1364" max="1364" width="12.42578125" style="13" customWidth="1"/>
    <col min="1365" max="1365" width="13" style="13" customWidth="1"/>
    <col min="1366" max="1366" width="12.5703125" style="13" customWidth="1"/>
    <col min="1367" max="1380" width="11.7109375" style="13" customWidth="1"/>
    <col min="1381" max="1381" width="12.28515625" style="13" customWidth="1"/>
    <col min="1382" max="1382" width="11.7109375" style="13" customWidth="1"/>
    <col min="1383" max="1383" width="12.85546875" style="13" customWidth="1"/>
    <col min="1384" max="1384" width="11.7109375" style="13" customWidth="1"/>
    <col min="1385" max="1385" width="12.7109375" style="13" customWidth="1"/>
    <col min="1386" max="1386" width="11.7109375" style="13" customWidth="1"/>
    <col min="1387" max="1387" width="13" style="13" customWidth="1"/>
    <col min="1388" max="1399" width="11.7109375" style="13" customWidth="1"/>
    <col min="1400" max="1400" width="12.5703125" style="13" customWidth="1"/>
    <col min="1401" max="1401" width="11.7109375" style="13" customWidth="1"/>
    <col min="1402" max="1402" width="13" style="13" customWidth="1"/>
    <col min="1403" max="1408" width="11.7109375" style="13" customWidth="1"/>
    <col min="1409" max="1409" width="13.7109375" style="13" customWidth="1"/>
    <col min="1410" max="1410" width="13.140625" style="13" customWidth="1"/>
    <col min="1411" max="1414" width="13" style="13" customWidth="1"/>
    <col min="1415" max="1421" width="11.7109375" style="13" customWidth="1"/>
    <col min="1422" max="1422" width="10.85546875" style="13" customWidth="1"/>
    <col min="1423" max="1423" width="11.7109375" style="13" customWidth="1"/>
    <col min="1424" max="1426" width="22.7109375" style="13" customWidth="1"/>
    <col min="1427" max="1429" width="20.7109375" style="13" customWidth="1"/>
    <col min="1430" max="1617" width="8.85546875" style="13"/>
    <col min="1618" max="1618" width="6.140625" style="13" customWidth="1"/>
    <col min="1619" max="1619" width="20.28515625" style="13" customWidth="1"/>
    <col min="1620" max="1620" width="12.42578125" style="13" customWidth="1"/>
    <col min="1621" max="1621" width="13" style="13" customWidth="1"/>
    <col min="1622" max="1622" width="12.5703125" style="13" customWidth="1"/>
    <col min="1623" max="1636" width="11.7109375" style="13" customWidth="1"/>
    <col min="1637" max="1637" width="12.28515625" style="13" customWidth="1"/>
    <col min="1638" max="1638" width="11.7109375" style="13" customWidth="1"/>
    <col min="1639" max="1639" width="12.85546875" style="13" customWidth="1"/>
    <col min="1640" max="1640" width="11.7109375" style="13" customWidth="1"/>
    <col min="1641" max="1641" width="12.7109375" style="13" customWidth="1"/>
    <col min="1642" max="1642" width="11.7109375" style="13" customWidth="1"/>
    <col min="1643" max="1643" width="13" style="13" customWidth="1"/>
    <col min="1644" max="1655" width="11.7109375" style="13" customWidth="1"/>
    <col min="1656" max="1656" width="12.5703125" style="13" customWidth="1"/>
    <col min="1657" max="1657" width="11.7109375" style="13" customWidth="1"/>
    <col min="1658" max="1658" width="13" style="13" customWidth="1"/>
    <col min="1659" max="1664" width="11.7109375" style="13" customWidth="1"/>
    <col min="1665" max="1665" width="13.7109375" style="13" customWidth="1"/>
    <col min="1666" max="1666" width="13.140625" style="13" customWidth="1"/>
    <col min="1667" max="1670" width="13" style="13" customWidth="1"/>
    <col min="1671" max="1677" width="11.7109375" style="13" customWidth="1"/>
    <col min="1678" max="1678" width="10.85546875" style="13" customWidth="1"/>
    <col min="1679" max="1679" width="11.7109375" style="13" customWidth="1"/>
    <col min="1680" max="1682" width="22.7109375" style="13" customWidth="1"/>
    <col min="1683" max="1685" width="20.7109375" style="13" customWidth="1"/>
    <col min="1686" max="1873" width="8.85546875" style="13"/>
    <col min="1874" max="1874" width="6.140625" style="13" customWidth="1"/>
    <col min="1875" max="1875" width="20.28515625" style="13" customWidth="1"/>
    <col min="1876" max="1876" width="12.42578125" style="13" customWidth="1"/>
    <col min="1877" max="1877" width="13" style="13" customWidth="1"/>
    <col min="1878" max="1878" width="12.5703125" style="13" customWidth="1"/>
    <col min="1879" max="1892" width="11.7109375" style="13" customWidth="1"/>
    <col min="1893" max="1893" width="12.28515625" style="13" customWidth="1"/>
    <col min="1894" max="1894" width="11.7109375" style="13" customWidth="1"/>
    <col min="1895" max="1895" width="12.85546875" style="13" customWidth="1"/>
    <col min="1896" max="1896" width="11.7109375" style="13" customWidth="1"/>
    <col min="1897" max="1897" width="12.7109375" style="13" customWidth="1"/>
    <col min="1898" max="1898" width="11.7109375" style="13" customWidth="1"/>
    <col min="1899" max="1899" width="13" style="13" customWidth="1"/>
    <col min="1900" max="1911" width="11.7109375" style="13" customWidth="1"/>
    <col min="1912" max="1912" width="12.5703125" style="13" customWidth="1"/>
    <col min="1913" max="1913" width="11.7109375" style="13" customWidth="1"/>
    <col min="1914" max="1914" width="13" style="13" customWidth="1"/>
    <col min="1915" max="1920" width="11.7109375" style="13" customWidth="1"/>
    <col min="1921" max="1921" width="13.7109375" style="13" customWidth="1"/>
    <col min="1922" max="1922" width="13.140625" style="13" customWidth="1"/>
    <col min="1923" max="1926" width="13" style="13" customWidth="1"/>
    <col min="1927" max="1933" width="11.7109375" style="13" customWidth="1"/>
    <col min="1934" max="1934" width="10.85546875" style="13" customWidth="1"/>
    <col min="1935" max="1935" width="11.7109375" style="13" customWidth="1"/>
    <col min="1936" max="1938" width="22.7109375" style="13" customWidth="1"/>
    <col min="1939" max="1941" width="20.7109375" style="13" customWidth="1"/>
    <col min="1942" max="2129" width="8.85546875" style="13"/>
    <col min="2130" max="2130" width="6.140625" style="13" customWidth="1"/>
    <col min="2131" max="2131" width="20.28515625" style="13" customWidth="1"/>
    <col min="2132" max="2132" width="12.42578125" style="13" customWidth="1"/>
    <col min="2133" max="2133" width="13" style="13" customWidth="1"/>
    <col min="2134" max="2134" width="12.5703125" style="13" customWidth="1"/>
    <col min="2135" max="2148" width="11.7109375" style="13" customWidth="1"/>
    <col min="2149" max="2149" width="12.28515625" style="13" customWidth="1"/>
    <col min="2150" max="2150" width="11.7109375" style="13" customWidth="1"/>
    <col min="2151" max="2151" width="12.85546875" style="13" customWidth="1"/>
    <col min="2152" max="2152" width="11.7109375" style="13" customWidth="1"/>
    <col min="2153" max="2153" width="12.7109375" style="13" customWidth="1"/>
    <col min="2154" max="2154" width="11.7109375" style="13" customWidth="1"/>
    <col min="2155" max="2155" width="13" style="13" customWidth="1"/>
    <col min="2156" max="2167" width="11.7109375" style="13" customWidth="1"/>
    <col min="2168" max="2168" width="12.5703125" style="13" customWidth="1"/>
    <col min="2169" max="2169" width="11.7109375" style="13" customWidth="1"/>
    <col min="2170" max="2170" width="13" style="13" customWidth="1"/>
    <col min="2171" max="2176" width="11.7109375" style="13" customWidth="1"/>
    <col min="2177" max="2177" width="13.7109375" style="13" customWidth="1"/>
    <col min="2178" max="2178" width="13.140625" style="13" customWidth="1"/>
    <col min="2179" max="2182" width="13" style="13" customWidth="1"/>
    <col min="2183" max="2189" width="11.7109375" style="13" customWidth="1"/>
    <col min="2190" max="2190" width="10.85546875" style="13" customWidth="1"/>
    <col min="2191" max="2191" width="11.7109375" style="13" customWidth="1"/>
    <col min="2192" max="2194" width="22.7109375" style="13" customWidth="1"/>
    <col min="2195" max="2197" width="20.7109375" style="13" customWidth="1"/>
    <col min="2198" max="2385" width="8.85546875" style="13"/>
    <col min="2386" max="2386" width="6.140625" style="13" customWidth="1"/>
    <col min="2387" max="2387" width="20.28515625" style="13" customWidth="1"/>
    <col min="2388" max="2388" width="12.42578125" style="13" customWidth="1"/>
    <col min="2389" max="2389" width="13" style="13" customWidth="1"/>
    <col min="2390" max="2390" width="12.5703125" style="13" customWidth="1"/>
    <col min="2391" max="2404" width="11.7109375" style="13" customWidth="1"/>
    <col min="2405" max="2405" width="12.28515625" style="13" customWidth="1"/>
    <col min="2406" max="2406" width="11.7109375" style="13" customWidth="1"/>
    <col min="2407" max="2407" width="12.85546875" style="13" customWidth="1"/>
    <col min="2408" max="2408" width="11.7109375" style="13" customWidth="1"/>
    <col min="2409" max="2409" width="12.7109375" style="13" customWidth="1"/>
    <col min="2410" max="2410" width="11.7109375" style="13" customWidth="1"/>
    <col min="2411" max="2411" width="13" style="13" customWidth="1"/>
    <col min="2412" max="2423" width="11.7109375" style="13" customWidth="1"/>
    <col min="2424" max="2424" width="12.5703125" style="13" customWidth="1"/>
    <col min="2425" max="2425" width="11.7109375" style="13" customWidth="1"/>
    <col min="2426" max="2426" width="13" style="13" customWidth="1"/>
    <col min="2427" max="2432" width="11.7109375" style="13" customWidth="1"/>
    <col min="2433" max="2433" width="13.7109375" style="13" customWidth="1"/>
    <col min="2434" max="2434" width="13.140625" style="13" customWidth="1"/>
    <col min="2435" max="2438" width="13" style="13" customWidth="1"/>
    <col min="2439" max="2445" width="11.7109375" style="13" customWidth="1"/>
    <col min="2446" max="2446" width="10.85546875" style="13" customWidth="1"/>
    <col min="2447" max="2447" width="11.7109375" style="13" customWidth="1"/>
    <col min="2448" max="2450" width="22.7109375" style="13" customWidth="1"/>
    <col min="2451" max="2453" width="20.7109375" style="13" customWidth="1"/>
    <col min="2454" max="2641" width="8.85546875" style="13"/>
    <col min="2642" max="2642" width="6.140625" style="13" customWidth="1"/>
    <col min="2643" max="2643" width="20.28515625" style="13" customWidth="1"/>
    <col min="2644" max="2644" width="12.42578125" style="13" customWidth="1"/>
    <col min="2645" max="2645" width="13" style="13" customWidth="1"/>
    <col min="2646" max="2646" width="12.5703125" style="13" customWidth="1"/>
    <col min="2647" max="2660" width="11.7109375" style="13" customWidth="1"/>
    <col min="2661" max="2661" width="12.28515625" style="13" customWidth="1"/>
    <col min="2662" max="2662" width="11.7109375" style="13" customWidth="1"/>
    <col min="2663" max="2663" width="12.85546875" style="13" customWidth="1"/>
    <col min="2664" max="2664" width="11.7109375" style="13" customWidth="1"/>
    <col min="2665" max="2665" width="12.7109375" style="13" customWidth="1"/>
    <col min="2666" max="2666" width="11.7109375" style="13" customWidth="1"/>
    <col min="2667" max="2667" width="13" style="13" customWidth="1"/>
    <col min="2668" max="2679" width="11.7109375" style="13" customWidth="1"/>
    <col min="2680" max="2680" width="12.5703125" style="13" customWidth="1"/>
    <col min="2681" max="2681" width="11.7109375" style="13" customWidth="1"/>
    <col min="2682" max="2682" width="13" style="13" customWidth="1"/>
    <col min="2683" max="2688" width="11.7109375" style="13" customWidth="1"/>
    <col min="2689" max="2689" width="13.7109375" style="13" customWidth="1"/>
    <col min="2690" max="2690" width="13.140625" style="13" customWidth="1"/>
    <col min="2691" max="2694" width="13" style="13" customWidth="1"/>
    <col min="2695" max="2701" width="11.7109375" style="13" customWidth="1"/>
    <col min="2702" max="2702" width="10.85546875" style="13" customWidth="1"/>
    <col min="2703" max="2703" width="11.7109375" style="13" customWidth="1"/>
    <col min="2704" max="2706" width="22.7109375" style="13" customWidth="1"/>
    <col min="2707" max="2709" width="20.7109375" style="13" customWidth="1"/>
    <col min="2710" max="2897" width="8.85546875" style="13"/>
    <col min="2898" max="2898" width="6.140625" style="13" customWidth="1"/>
    <col min="2899" max="2899" width="20.28515625" style="13" customWidth="1"/>
    <col min="2900" max="2900" width="12.42578125" style="13" customWidth="1"/>
    <col min="2901" max="2901" width="13" style="13" customWidth="1"/>
    <col min="2902" max="2902" width="12.5703125" style="13" customWidth="1"/>
    <col min="2903" max="2916" width="11.7109375" style="13" customWidth="1"/>
    <col min="2917" max="2917" width="12.28515625" style="13" customWidth="1"/>
    <col min="2918" max="2918" width="11.7109375" style="13" customWidth="1"/>
    <col min="2919" max="2919" width="12.85546875" style="13" customWidth="1"/>
    <col min="2920" max="2920" width="11.7109375" style="13" customWidth="1"/>
    <col min="2921" max="2921" width="12.7109375" style="13" customWidth="1"/>
    <col min="2922" max="2922" width="11.7109375" style="13" customWidth="1"/>
    <col min="2923" max="2923" width="13" style="13" customWidth="1"/>
    <col min="2924" max="2935" width="11.7109375" style="13" customWidth="1"/>
    <col min="2936" max="2936" width="12.5703125" style="13" customWidth="1"/>
    <col min="2937" max="2937" width="11.7109375" style="13" customWidth="1"/>
    <col min="2938" max="2938" width="13" style="13" customWidth="1"/>
    <col min="2939" max="2944" width="11.7109375" style="13" customWidth="1"/>
    <col min="2945" max="2945" width="13.7109375" style="13" customWidth="1"/>
    <col min="2946" max="2946" width="13.140625" style="13" customWidth="1"/>
    <col min="2947" max="2950" width="13" style="13" customWidth="1"/>
    <col min="2951" max="2957" width="11.7109375" style="13" customWidth="1"/>
    <col min="2958" max="2958" width="10.85546875" style="13" customWidth="1"/>
    <col min="2959" max="2959" width="11.7109375" style="13" customWidth="1"/>
    <col min="2960" max="2962" width="22.7109375" style="13" customWidth="1"/>
    <col min="2963" max="2965" width="20.7109375" style="13" customWidth="1"/>
    <col min="2966" max="3153" width="8.85546875" style="13"/>
    <col min="3154" max="3154" width="6.140625" style="13" customWidth="1"/>
    <col min="3155" max="3155" width="20.28515625" style="13" customWidth="1"/>
    <col min="3156" max="3156" width="12.42578125" style="13" customWidth="1"/>
    <col min="3157" max="3157" width="13" style="13" customWidth="1"/>
    <col min="3158" max="3158" width="12.5703125" style="13" customWidth="1"/>
    <col min="3159" max="3172" width="11.7109375" style="13" customWidth="1"/>
    <col min="3173" max="3173" width="12.28515625" style="13" customWidth="1"/>
    <col min="3174" max="3174" width="11.7109375" style="13" customWidth="1"/>
    <col min="3175" max="3175" width="12.85546875" style="13" customWidth="1"/>
    <col min="3176" max="3176" width="11.7109375" style="13" customWidth="1"/>
    <col min="3177" max="3177" width="12.7109375" style="13" customWidth="1"/>
    <col min="3178" max="3178" width="11.7109375" style="13" customWidth="1"/>
    <col min="3179" max="3179" width="13" style="13" customWidth="1"/>
    <col min="3180" max="3191" width="11.7109375" style="13" customWidth="1"/>
    <col min="3192" max="3192" width="12.5703125" style="13" customWidth="1"/>
    <col min="3193" max="3193" width="11.7109375" style="13" customWidth="1"/>
    <col min="3194" max="3194" width="13" style="13" customWidth="1"/>
    <col min="3195" max="3200" width="11.7109375" style="13" customWidth="1"/>
    <col min="3201" max="3201" width="13.7109375" style="13" customWidth="1"/>
    <col min="3202" max="3202" width="13.140625" style="13" customWidth="1"/>
    <col min="3203" max="3206" width="13" style="13" customWidth="1"/>
    <col min="3207" max="3213" width="11.7109375" style="13" customWidth="1"/>
    <col min="3214" max="3214" width="10.85546875" style="13" customWidth="1"/>
    <col min="3215" max="3215" width="11.7109375" style="13" customWidth="1"/>
    <col min="3216" max="3218" width="22.7109375" style="13" customWidth="1"/>
    <col min="3219" max="3221" width="20.7109375" style="13" customWidth="1"/>
    <col min="3222" max="3409" width="8.85546875" style="13"/>
    <col min="3410" max="3410" width="6.140625" style="13" customWidth="1"/>
    <col min="3411" max="3411" width="20.28515625" style="13" customWidth="1"/>
    <col min="3412" max="3412" width="12.42578125" style="13" customWidth="1"/>
    <col min="3413" max="3413" width="13" style="13" customWidth="1"/>
    <col min="3414" max="3414" width="12.5703125" style="13" customWidth="1"/>
    <col min="3415" max="3428" width="11.7109375" style="13" customWidth="1"/>
    <col min="3429" max="3429" width="12.28515625" style="13" customWidth="1"/>
    <col min="3430" max="3430" width="11.7109375" style="13" customWidth="1"/>
    <col min="3431" max="3431" width="12.85546875" style="13" customWidth="1"/>
    <col min="3432" max="3432" width="11.7109375" style="13" customWidth="1"/>
    <col min="3433" max="3433" width="12.7109375" style="13" customWidth="1"/>
    <col min="3434" max="3434" width="11.7109375" style="13" customWidth="1"/>
    <col min="3435" max="3435" width="13" style="13" customWidth="1"/>
    <col min="3436" max="3447" width="11.7109375" style="13" customWidth="1"/>
    <col min="3448" max="3448" width="12.5703125" style="13" customWidth="1"/>
    <col min="3449" max="3449" width="11.7109375" style="13" customWidth="1"/>
    <col min="3450" max="3450" width="13" style="13" customWidth="1"/>
    <col min="3451" max="3456" width="11.7109375" style="13" customWidth="1"/>
    <col min="3457" max="3457" width="13.7109375" style="13" customWidth="1"/>
    <col min="3458" max="3458" width="13.140625" style="13" customWidth="1"/>
    <col min="3459" max="3462" width="13" style="13" customWidth="1"/>
    <col min="3463" max="3469" width="11.7109375" style="13" customWidth="1"/>
    <col min="3470" max="3470" width="10.85546875" style="13" customWidth="1"/>
    <col min="3471" max="3471" width="11.7109375" style="13" customWidth="1"/>
    <col min="3472" max="3474" width="22.7109375" style="13" customWidth="1"/>
    <col min="3475" max="3477" width="20.7109375" style="13" customWidth="1"/>
    <col min="3478" max="3665" width="8.85546875" style="13"/>
    <col min="3666" max="3666" width="6.140625" style="13" customWidth="1"/>
    <col min="3667" max="3667" width="20.28515625" style="13" customWidth="1"/>
    <col min="3668" max="3668" width="12.42578125" style="13" customWidth="1"/>
    <col min="3669" max="3669" width="13" style="13" customWidth="1"/>
    <col min="3670" max="3670" width="12.5703125" style="13" customWidth="1"/>
    <col min="3671" max="3684" width="11.7109375" style="13" customWidth="1"/>
    <col min="3685" max="3685" width="12.28515625" style="13" customWidth="1"/>
    <col min="3686" max="3686" width="11.7109375" style="13" customWidth="1"/>
    <col min="3687" max="3687" width="12.85546875" style="13" customWidth="1"/>
    <col min="3688" max="3688" width="11.7109375" style="13" customWidth="1"/>
    <col min="3689" max="3689" width="12.7109375" style="13" customWidth="1"/>
    <col min="3690" max="3690" width="11.7109375" style="13" customWidth="1"/>
    <col min="3691" max="3691" width="13" style="13" customWidth="1"/>
    <col min="3692" max="3703" width="11.7109375" style="13" customWidth="1"/>
    <col min="3704" max="3704" width="12.5703125" style="13" customWidth="1"/>
    <col min="3705" max="3705" width="11.7109375" style="13" customWidth="1"/>
    <col min="3706" max="3706" width="13" style="13" customWidth="1"/>
    <col min="3707" max="3712" width="11.7109375" style="13" customWidth="1"/>
    <col min="3713" max="3713" width="13.7109375" style="13" customWidth="1"/>
    <col min="3714" max="3714" width="13.140625" style="13" customWidth="1"/>
    <col min="3715" max="3718" width="13" style="13" customWidth="1"/>
    <col min="3719" max="3725" width="11.7109375" style="13" customWidth="1"/>
    <col min="3726" max="3726" width="10.85546875" style="13" customWidth="1"/>
    <col min="3727" max="3727" width="11.7109375" style="13" customWidth="1"/>
    <col min="3728" max="3730" width="22.7109375" style="13" customWidth="1"/>
    <col min="3731" max="3733" width="20.7109375" style="13" customWidth="1"/>
    <col min="3734" max="3921" width="8.85546875" style="13"/>
    <col min="3922" max="3922" width="6.140625" style="13" customWidth="1"/>
    <col min="3923" max="3923" width="20.28515625" style="13" customWidth="1"/>
    <col min="3924" max="3924" width="12.42578125" style="13" customWidth="1"/>
    <col min="3925" max="3925" width="13" style="13" customWidth="1"/>
    <col min="3926" max="3926" width="12.5703125" style="13" customWidth="1"/>
    <col min="3927" max="3940" width="11.7109375" style="13" customWidth="1"/>
    <col min="3941" max="3941" width="12.28515625" style="13" customWidth="1"/>
    <col min="3942" max="3942" width="11.7109375" style="13" customWidth="1"/>
    <col min="3943" max="3943" width="12.85546875" style="13" customWidth="1"/>
    <col min="3944" max="3944" width="11.7109375" style="13" customWidth="1"/>
    <col min="3945" max="3945" width="12.7109375" style="13" customWidth="1"/>
    <col min="3946" max="3946" width="11.7109375" style="13" customWidth="1"/>
    <col min="3947" max="3947" width="13" style="13" customWidth="1"/>
    <col min="3948" max="3959" width="11.7109375" style="13" customWidth="1"/>
    <col min="3960" max="3960" width="12.5703125" style="13" customWidth="1"/>
    <col min="3961" max="3961" width="11.7109375" style="13" customWidth="1"/>
    <col min="3962" max="3962" width="13" style="13" customWidth="1"/>
    <col min="3963" max="3968" width="11.7109375" style="13" customWidth="1"/>
    <col min="3969" max="3969" width="13.7109375" style="13" customWidth="1"/>
    <col min="3970" max="3970" width="13.140625" style="13" customWidth="1"/>
    <col min="3971" max="3974" width="13" style="13" customWidth="1"/>
    <col min="3975" max="3981" width="11.7109375" style="13" customWidth="1"/>
    <col min="3982" max="3982" width="10.85546875" style="13" customWidth="1"/>
    <col min="3983" max="3983" width="11.7109375" style="13" customWidth="1"/>
    <col min="3984" max="3986" width="22.7109375" style="13" customWidth="1"/>
    <col min="3987" max="3989" width="20.7109375" style="13" customWidth="1"/>
    <col min="3990" max="4177" width="8.85546875" style="13"/>
    <col min="4178" max="4178" width="6.140625" style="13" customWidth="1"/>
    <col min="4179" max="4179" width="20.28515625" style="13" customWidth="1"/>
    <col min="4180" max="4180" width="12.42578125" style="13" customWidth="1"/>
    <col min="4181" max="4181" width="13" style="13" customWidth="1"/>
    <col min="4182" max="4182" width="12.5703125" style="13" customWidth="1"/>
    <col min="4183" max="4196" width="11.7109375" style="13" customWidth="1"/>
    <col min="4197" max="4197" width="12.28515625" style="13" customWidth="1"/>
    <col min="4198" max="4198" width="11.7109375" style="13" customWidth="1"/>
    <col min="4199" max="4199" width="12.85546875" style="13" customWidth="1"/>
    <col min="4200" max="4200" width="11.7109375" style="13" customWidth="1"/>
    <col min="4201" max="4201" width="12.7109375" style="13" customWidth="1"/>
    <col min="4202" max="4202" width="11.7109375" style="13" customWidth="1"/>
    <col min="4203" max="4203" width="13" style="13" customWidth="1"/>
    <col min="4204" max="4215" width="11.7109375" style="13" customWidth="1"/>
    <col min="4216" max="4216" width="12.5703125" style="13" customWidth="1"/>
    <col min="4217" max="4217" width="11.7109375" style="13" customWidth="1"/>
    <col min="4218" max="4218" width="13" style="13" customWidth="1"/>
    <col min="4219" max="4224" width="11.7109375" style="13" customWidth="1"/>
    <col min="4225" max="4225" width="13.7109375" style="13" customWidth="1"/>
    <col min="4226" max="4226" width="13.140625" style="13" customWidth="1"/>
    <col min="4227" max="4230" width="13" style="13" customWidth="1"/>
    <col min="4231" max="4237" width="11.7109375" style="13" customWidth="1"/>
    <col min="4238" max="4238" width="10.85546875" style="13" customWidth="1"/>
    <col min="4239" max="4239" width="11.7109375" style="13" customWidth="1"/>
    <col min="4240" max="4242" width="22.7109375" style="13" customWidth="1"/>
    <col min="4243" max="4245" width="20.7109375" style="13" customWidth="1"/>
    <col min="4246" max="4433" width="8.85546875" style="13"/>
    <col min="4434" max="4434" width="6.140625" style="13" customWidth="1"/>
    <col min="4435" max="4435" width="20.28515625" style="13" customWidth="1"/>
    <col min="4436" max="4436" width="12.42578125" style="13" customWidth="1"/>
    <col min="4437" max="4437" width="13" style="13" customWidth="1"/>
    <col min="4438" max="4438" width="12.5703125" style="13" customWidth="1"/>
    <col min="4439" max="4452" width="11.7109375" style="13" customWidth="1"/>
    <col min="4453" max="4453" width="12.28515625" style="13" customWidth="1"/>
    <col min="4454" max="4454" width="11.7109375" style="13" customWidth="1"/>
    <col min="4455" max="4455" width="12.85546875" style="13" customWidth="1"/>
    <col min="4456" max="4456" width="11.7109375" style="13" customWidth="1"/>
    <col min="4457" max="4457" width="12.7109375" style="13" customWidth="1"/>
    <col min="4458" max="4458" width="11.7109375" style="13" customWidth="1"/>
    <col min="4459" max="4459" width="13" style="13" customWidth="1"/>
    <col min="4460" max="4471" width="11.7109375" style="13" customWidth="1"/>
    <col min="4472" max="4472" width="12.5703125" style="13" customWidth="1"/>
    <col min="4473" max="4473" width="11.7109375" style="13" customWidth="1"/>
    <col min="4474" max="4474" width="13" style="13" customWidth="1"/>
    <col min="4475" max="4480" width="11.7109375" style="13" customWidth="1"/>
    <col min="4481" max="4481" width="13.7109375" style="13" customWidth="1"/>
    <col min="4482" max="4482" width="13.140625" style="13" customWidth="1"/>
    <col min="4483" max="4486" width="13" style="13" customWidth="1"/>
    <col min="4487" max="4493" width="11.7109375" style="13" customWidth="1"/>
    <col min="4494" max="4494" width="10.85546875" style="13" customWidth="1"/>
    <col min="4495" max="4495" width="11.7109375" style="13" customWidth="1"/>
    <col min="4496" max="4498" width="22.7109375" style="13" customWidth="1"/>
    <col min="4499" max="4501" width="20.7109375" style="13" customWidth="1"/>
    <col min="4502" max="4689" width="8.85546875" style="13"/>
    <col min="4690" max="4690" width="6.140625" style="13" customWidth="1"/>
    <col min="4691" max="4691" width="20.28515625" style="13" customWidth="1"/>
    <col min="4692" max="4692" width="12.42578125" style="13" customWidth="1"/>
    <col min="4693" max="4693" width="13" style="13" customWidth="1"/>
    <col min="4694" max="4694" width="12.5703125" style="13" customWidth="1"/>
    <col min="4695" max="4708" width="11.7109375" style="13" customWidth="1"/>
    <col min="4709" max="4709" width="12.28515625" style="13" customWidth="1"/>
    <col min="4710" max="4710" width="11.7109375" style="13" customWidth="1"/>
    <col min="4711" max="4711" width="12.85546875" style="13" customWidth="1"/>
    <col min="4712" max="4712" width="11.7109375" style="13" customWidth="1"/>
    <col min="4713" max="4713" width="12.7109375" style="13" customWidth="1"/>
    <col min="4714" max="4714" width="11.7109375" style="13" customWidth="1"/>
    <col min="4715" max="4715" width="13" style="13" customWidth="1"/>
    <col min="4716" max="4727" width="11.7109375" style="13" customWidth="1"/>
    <col min="4728" max="4728" width="12.5703125" style="13" customWidth="1"/>
    <col min="4729" max="4729" width="11.7109375" style="13" customWidth="1"/>
    <col min="4730" max="4730" width="13" style="13" customWidth="1"/>
    <col min="4731" max="4736" width="11.7109375" style="13" customWidth="1"/>
    <col min="4737" max="4737" width="13.7109375" style="13" customWidth="1"/>
    <col min="4738" max="4738" width="13.140625" style="13" customWidth="1"/>
    <col min="4739" max="4742" width="13" style="13" customWidth="1"/>
    <col min="4743" max="4749" width="11.7109375" style="13" customWidth="1"/>
    <col min="4750" max="4750" width="10.85546875" style="13" customWidth="1"/>
    <col min="4751" max="4751" width="11.7109375" style="13" customWidth="1"/>
    <col min="4752" max="4754" width="22.7109375" style="13" customWidth="1"/>
    <col min="4755" max="4757" width="20.7109375" style="13" customWidth="1"/>
    <col min="4758" max="4945" width="8.85546875" style="13"/>
    <col min="4946" max="4946" width="6.140625" style="13" customWidth="1"/>
    <col min="4947" max="4947" width="20.28515625" style="13" customWidth="1"/>
    <col min="4948" max="4948" width="12.42578125" style="13" customWidth="1"/>
    <col min="4949" max="4949" width="13" style="13" customWidth="1"/>
    <col min="4950" max="4950" width="12.5703125" style="13" customWidth="1"/>
    <col min="4951" max="4964" width="11.7109375" style="13" customWidth="1"/>
    <col min="4965" max="4965" width="12.28515625" style="13" customWidth="1"/>
    <col min="4966" max="4966" width="11.7109375" style="13" customWidth="1"/>
    <col min="4967" max="4967" width="12.85546875" style="13" customWidth="1"/>
    <col min="4968" max="4968" width="11.7109375" style="13" customWidth="1"/>
    <col min="4969" max="4969" width="12.7109375" style="13" customWidth="1"/>
    <col min="4970" max="4970" width="11.7109375" style="13" customWidth="1"/>
    <col min="4971" max="4971" width="13" style="13" customWidth="1"/>
    <col min="4972" max="4983" width="11.7109375" style="13" customWidth="1"/>
    <col min="4984" max="4984" width="12.5703125" style="13" customWidth="1"/>
    <col min="4985" max="4985" width="11.7109375" style="13" customWidth="1"/>
    <col min="4986" max="4986" width="13" style="13" customWidth="1"/>
    <col min="4987" max="4992" width="11.7109375" style="13" customWidth="1"/>
    <col min="4993" max="4993" width="13.7109375" style="13" customWidth="1"/>
    <col min="4994" max="4994" width="13.140625" style="13" customWidth="1"/>
    <col min="4995" max="4998" width="13" style="13" customWidth="1"/>
    <col min="4999" max="5005" width="11.7109375" style="13" customWidth="1"/>
    <col min="5006" max="5006" width="10.85546875" style="13" customWidth="1"/>
    <col min="5007" max="5007" width="11.7109375" style="13" customWidth="1"/>
    <col min="5008" max="5010" width="22.7109375" style="13" customWidth="1"/>
    <col min="5011" max="5013" width="20.7109375" style="13" customWidth="1"/>
    <col min="5014" max="5201" width="8.85546875" style="13"/>
    <col min="5202" max="5202" width="6.140625" style="13" customWidth="1"/>
    <col min="5203" max="5203" width="20.28515625" style="13" customWidth="1"/>
    <col min="5204" max="5204" width="12.42578125" style="13" customWidth="1"/>
    <col min="5205" max="5205" width="13" style="13" customWidth="1"/>
    <col min="5206" max="5206" width="12.5703125" style="13" customWidth="1"/>
    <col min="5207" max="5220" width="11.7109375" style="13" customWidth="1"/>
    <col min="5221" max="5221" width="12.28515625" style="13" customWidth="1"/>
    <col min="5222" max="5222" width="11.7109375" style="13" customWidth="1"/>
    <col min="5223" max="5223" width="12.85546875" style="13" customWidth="1"/>
    <col min="5224" max="5224" width="11.7109375" style="13" customWidth="1"/>
    <col min="5225" max="5225" width="12.7109375" style="13" customWidth="1"/>
    <col min="5226" max="5226" width="11.7109375" style="13" customWidth="1"/>
    <col min="5227" max="5227" width="13" style="13" customWidth="1"/>
    <col min="5228" max="5239" width="11.7109375" style="13" customWidth="1"/>
    <col min="5240" max="5240" width="12.5703125" style="13" customWidth="1"/>
    <col min="5241" max="5241" width="11.7109375" style="13" customWidth="1"/>
    <col min="5242" max="5242" width="13" style="13" customWidth="1"/>
    <col min="5243" max="5248" width="11.7109375" style="13" customWidth="1"/>
    <col min="5249" max="5249" width="13.7109375" style="13" customWidth="1"/>
    <col min="5250" max="5250" width="13.140625" style="13" customWidth="1"/>
    <col min="5251" max="5254" width="13" style="13" customWidth="1"/>
    <col min="5255" max="5261" width="11.7109375" style="13" customWidth="1"/>
    <col min="5262" max="5262" width="10.85546875" style="13" customWidth="1"/>
    <col min="5263" max="5263" width="11.7109375" style="13" customWidth="1"/>
    <col min="5264" max="5266" width="22.7109375" style="13" customWidth="1"/>
    <col min="5267" max="5269" width="20.7109375" style="13" customWidth="1"/>
    <col min="5270" max="5457" width="8.85546875" style="13"/>
    <col min="5458" max="5458" width="6.140625" style="13" customWidth="1"/>
    <col min="5459" max="5459" width="20.28515625" style="13" customWidth="1"/>
    <col min="5460" max="5460" width="12.42578125" style="13" customWidth="1"/>
    <col min="5461" max="5461" width="13" style="13" customWidth="1"/>
    <col min="5462" max="5462" width="12.5703125" style="13" customWidth="1"/>
    <col min="5463" max="5476" width="11.7109375" style="13" customWidth="1"/>
    <col min="5477" max="5477" width="12.28515625" style="13" customWidth="1"/>
    <col min="5478" max="5478" width="11.7109375" style="13" customWidth="1"/>
    <col min="5479" max="5479" width="12.85546875" style="13" customWidth="1"/>
    <col min="5480" max="5480" width="11.7109375" style="13" customWidth="1"/>
    <col min="5481" max="5481" width="12.7109375" style="13" customWidth="1"/>
    <col min="5482" max="5482" width="11.7109375" style="13" customWidth="1"/>
    <col min="5483" max="5483" width="13" style="13" customWidth="1"/>
    <col min="5484" max="5495" width="11.7109375" style="13" customWidth="1"/>
    <col min="5496" max="5496" width="12.5703125" style="13" customWidth="1"/>
    <col min="5497" max="5497" width="11.7109375" style="13" customWidth="1"/>
    <col min="5498" max="5498" width="13" style="13" customWidth="1"/>
    <col min="5499" max="5504" width="11.7109375" style="13" customWidth="1"/>
    <col min="5505" max="5505" width="13.7109375" style="13" customWidth="1"/>
    <col min="5506" max="5506" width="13.140625" style="13" customWidth="1"/>
    <col min="5507" max="5510" width="13" style="13" customWidth="1"/>
    <col min="5511" max="5517" width="11.7109375" style="13" customWidth="1"/>
    <col min="5518" max="5518" width="10.85546875" style="13" customWidth="1"/>
    <col min="5519" max="5519" width="11.7109375" style="13" customWidth="1"/>
    <col min="5520" max="5522" width="22.7109375" style="13" customWidth="1"/>
    <col min="5523" max="5525" width="20.7109375" style="13" customWidth="1"/>
    <col min="5526" max="5713" width="8.85546875" style="13"/>
    <col min="5714" max="5714" width="6.140625" style="13" customWidth="1"/>
    <col min="5715" max="5715" width="20.28515625" style="13" customWidth="1"/>
    <col min="5716" max="5716" width="12.42578125" style="13" customWidth="1"/>
    <col min="5717" max="5717" width="13" style="13" customWidth="1"/>
    <col min="5718" max="5718" width="12.5703125" style="13" customWidth="1"/>
    <col min="5719" max="5732" width="11.7109375" style="13" customWidth="1"/>
    <col min="5733" max="5733" width="12.28515625" style="13" customWidth="1"/>
    <col min="5734" max="5734" width="11.7109375" style="13" customWidth="1"/>
    <col min="5735" max="5735" width="12.85546875" style="13" customWidth="1"/>
    <col min="5736" max="5736" width="11.7109375" style="13" customWidth="1"/>
    <col min="5737" max="5737" width="12.7109375" style="13" customWidth="1"/>
    <col min="5738" max="5738" width="11.7109375" style="13" customWidth="1"/>
    <col min="5739" max="5739" width="13" style="13" customWidth="1"/>
    <col min="5740" max="5751" width="11.7109375" style="13" customWidth="1"/>
    <col min="5752" max="5752" width="12.5703125" style="13" customWidth="1"/>
    <col min="5753" max="5753" width="11.7109375" style="13" customWidth="1"/>
    <col min="5754" max="5754" width="13" style="13" customWidth="1"/>
    <col min="5755" max="5760" width="11.7109375" style="13" customWidth="1"/>
    <col min="5761" max="5761" width="13.7109375" style="13" customWidth="1"/>
    <col min="5762" max="5762" width="13.140625" style="13" customWidth="1"/>
    <col min="5763" max="5766" width="13" style="13" customWidth="1"/>
    <col min="5767" max="5773" width="11.7109375" style="13" customWidth="1"/>
    <col min="5774" max="5774" width="10.85546875" style="13" customWidth="1"/>
    <col min="5775" max="5775" width="11.7109375" style="13" customWidth="1"/>
    <col min="5776" max="5778" width="22.7109375" style="13" customWidth="1"/>
    <col min="5779" max="5781" width="20.7109375" style="13" customWidth="1"/>
    <col min="5782" max="5969" width="8.85546875" style="13"/>
    <col min="5970" max="5970" width="6.140625" style="13" customWidth="1"/>
    <col min="5971" max="5971" width="20.28515625" style="13" customWidth="1"/>
    <col min="5972" max="5972" width="12.42578125" style="13" customWidth="1"/>
    <col min="5973" max="5973" width="13" style="13" customWidth="1"/>
    <col min="5974" max="5974" width="12.5703125" style="13" customWidth="1"/>
    <col min="5975" max="5988" width="11.7109375" style="13" customWidth="1"/>
    <col min="5989" max="5989" width="12.28515625" style="13" customWidth="1"/>
    <col min="5990" max="5990" width="11.7109375" style="13" customWidth="1"/>
    <col min="5991" max="5991" width="12.85546875" style="13" customWidth="1"/>
    <col min="5992" max="5992" width="11.7109375" style="13" customWidth="1"/>
    <col min="5993" max="5993" width="12.7109375" style="13" customWidth="1"/>
    <col min="5994" max="5994" width="11.7109375" style="13" customWidth="1"/>
    <col min="5995" max="5995" width="13" style="13" customWidth="1"/>
    <col min="5996" max="6007" width="11.7109375" style="13" customWidth="1"/>
    <col min="6008" max="6008" width="12.5703125" style="13" customWidth="1"/>
    <col min="6009" max="6009" width="11.7109375" style="13" customWidth="1"/>
    <col min="6010" max="6010" width="13" style="13" customWidth="1"/>
    <col min="6011" max="6016" width="11.7109375" style="13" customWidth="1"/>
    <col min="6017" max="6017" width="13.7109375" style="13" customWidth="1"/>
    <col min="6018" max="6018" width="13.140625" style="13" customWidth="1"/>
    <col min="6019" max="6022" width="13" style="13" customWidth="1"/>
    <col min="6023" max="6029" width="11.7109375" style="13" customWidth="1"/>
    <col min="6030" max="6030" width="10.85546875" style="13" customWidth="1"/>
    <col min="6031" max="6031" width="11.7109375" style="13" customWidth="1"/>
    <col min="6032" max="6034" width="22.7109375" style="13" customWidth="1"/>
    <col min="6035" max="6037" width="20.7109375" style="13" customWidth="1"/>
    <col min="6038" max="6225" width="8.85546875" style="13"/>
    <col min="6226" max="6226" width="6.140625" style="13" customWidth="1"/>
    <col min="6227" max="6227" width="20.28515625" style="13" customWidth="1"/>
    <col min="6228" max="6228" width="12.42578125" style="13" customWidth="1"/>
    <col min="6229" max="6229" width="13" style="13" customWidth="1"/>
    <col min="6230" max="6230" width="12.5703125" style="13" customWidth="1"/>
    <col min="6231" max="6244" width="11.7109375" style="13" customWidth="1"/>
    <col min="6245" max="6245" width="12.28515625" style="13" customWidth="1"/>
    <col min="6246" max="6246" width="11.7109375" style="13" customWidth="1"/>
    <col min="6247" max="6247" width="12.85546875" style="13" customWidth="1"/>
    <col min="6248" max="6248" width="11.7109375" style="13" customWidth="1"/>
    <col min="6249" max="6249" width="12.7109375" style="13" customWidth="1"/>
    <col min="6250" max="6250" width="11.7109375" style="13" customWidth="1"/>
    <col min="6251" max="6251" width="13" style="13" customWidth="1"/>
    <col min="6252" max="6263" width="11.7109375" style="13" customWidth="1"/>
    <col min="6264" max="6264" width="12.5703125" style="13" customWidth="1"/>
    <col min="6265" max="6265" width="11.7109375" style="13" customWidth="1"/>
    <col min="6266" max="6266" width="13" style="13" customWidth="1"/>
    <col min="6267" max="6272" width="11.7109375" style="13" customWidth="1"/>
    <col min="6273" max="6273" width="13.7109375" style="13" customWidth="1"/>
    <col min="6274" max="6274" width="13.140625" style="13" customWidth="1"/>
    <col min="6275" max="6278" width="13" style="13" customWidth="1"/>
    <col min="6279" max="6285" width="11.7109375" style="13" customWidth="1"/>
    <col min="6286" max="6286" width="10.85546875" style="13" customWidth="1"/>
    <col min="6287" max="6287" width="11.7109375" style="13" customWidth="1"/>
    <col min="6288" max="6290" width="22.7109375" style="13" customWidth="1"/>
    <col min="6291" max="6293" width="20.7109375" style="13" customWidth="1"/>
    <col min="6294" max="6481" width="8.85546875" style="13"/>
    <col min="6482" max="6482" width="6.140625" style="13" customWidth="1"/>
    <col min="6483" max="6483" width="20.28515625" style="13" customWidth="1"/>
    <col min="6484" max="6484" width="12.42578125" style="13" customWidth="1"/>
    <col min="6485" max="6485" width="13" style="13" customWidth="1"/>
    <col min="6486" max="6486" width="12.5703125" style="13" customWidth="1"/>
    <col min="6487" max="6500" width="11.7109375" style="13" customWidth="1"/>
    <col min="6501" max="6501" width="12.28515625" style="13" customWidth="1"/>
    <col min="6502" max="6502" width="11.7109375" style="13" customWidth="1"/>
    <col min="6503" max="6503" width="12.85546875" style="13" customWidth="1"/>
    <col min="6504" max="6504" width="11.7109375" style="13" customWidth="1"/>
    <col min="6505" max="6505" width="12.7109375" style="13" customWidth="1"/>
    <col min="6506" max="6506" width="11.7109375" style="13" customWidth="1"/>
    <col min="6507" max="6507" width="13" style="13" customWidth="1"/>
    <col min="6508" max="6519" width="11.7109375" style="13" customWidth="1"/>
    <col min="6520" max="6520" width="12.5703125" style="13" customWidth="1"/>
    <col min="6521" max="6521" width="11.7109375" style="13" customWidth="1"/>
    <col min="6522" max="6522" width="13" style="13" customWidth="1"/>
    <col min="6523" max="6528" width="11.7109375" style="13" customWidth="1"/>
    <col min="6529" max="6529" width="13.7109375" style="13" customWidth="1"/>
    <col min="6530" max="6530" width="13.140625" style="13" customWidth="1"/>
    <col min="6531" max="6534" width="13" style="13" customWidth="1"/>
    <col min="6535" max="6541" width="11.7109375" style="13" customWidth="1"/>
    <col min="6542" max="6542" width="10.85546875" style="13" customWidth="1"/>
    <col min="6543" max="6543" width="11.7109375" style="13" customWidth="1"/>
    <col min="6544" max="6546" width="22.7109375" style="13" customWidth="1"/>
    <col min="6547" max="6549" width="20.7109375" style="13" customWidth="1"/>
    <col min="6550" max="6737" width="8.85546875" style="13"/>
    <col min="6738" max="6738" width="6.140625" style="13" customWidth="1"/>
    <col min="6739" max="6739" width="20.28515625" style="13" customWidth="1"/>
    <col min="6740" max="6740" width="12.42578125" style="13" customWidth="1"/>
    <col min="6741" max="6741" width="13" style="13" customWidth="1"/>
    <col min="6742" max="6742" width="12.5703125" style="13" customWidth="1"/>
    <col min="6743" max="6756" width="11.7109375" style="13" customWidth="1"/>
    <col min="6757" max="6757" width="12.28515625" style="13" customWidth="1"/>
    <col min="6758" max="6758" width="11.7109375" style="13" customWidth="1"/>
    <col min="6759" max="6759" width="12.85546875" style="13" customWidth="1"/>
    <col min="6760" max="6760" width="11.7109375" style="13" customWidth="1"/>
    <col min="6761" max="6761" width="12.7109375" style="13" customWidth="1"/>
    <col min="6762" max="6762" width="11.7109375" style="13" customWidth="1"/>
    <col min="6763" max="6763" width="13" style="13" customWidth="1"/>
    <col min="6764" max="6775" width="11.7109375" style="13" customWidth="1"/>
    <col min="6776" max="6776" width="12.5703125" style="13" customWidth="1"/>
    <col min="6777" max="6777" width="11.7109375" style="13" customWidth="1"/>
    <col min="6778" max="6778" width="13" style="13" customWidth="1"/>
    <col min="6779" max="6784" width="11.7109375" style="13" customWidth="1"/>
    <col min="6785" max="6785" width="13.7109375" style="13" customWidth="1"/>
    <col min="6786" max="6786" width="13.140625" style="13" customWidth="1"/>
    <col min="6787" max="6790" width="13" style="13" customWidth="1"/>
    <col min="6791" max="6797" width="11.7109375" style="13" customWidth="1"/>
    <col min="6798" max="6798" width="10.85546875" style="13" customWidth="1"/>
    <col min="6799" max="6799" width="11.7109375" style="13" customWidth="1"/>
    <col min="6800" max="6802" width="22.7109375" style="13" customWidth="1"/>
    <col min="6803" max="6805" width="20.7109375" style="13" customWidth="1"/>
    <col min="6806" max="6993" width="8.85546875" style="13"/>
    <col min="6994" max="6994" width="6.140625" style="13" customWidth="1"/>
    <col min="6995" max="6995" width="20.28515625" style="13" customWidth="1"/>
    <col min="6996" max="6996" width="12.42578125" style="13" customWidth="1"/>
    <col min="6997" max="6997" width="13" style="13" customWidth="1"/>
    <col min="6998" max="6998" width="12.5703125" style="13" customWidth="1"/>
    <col min="6999" max="7012" width="11.7109375" style="13" customWidth="1"/>
    <col min="7013" max="7013" width="12.28515625" style="13" customWidth="1"/>
    <col min="7014" max="7014" width="11.7109375" style="13" customWidth="1"/>
    <col min="7015" max="7015" width="12.85546875" style="13" customWidth="1"/>
    <col min="7016" max="7016" width="11.7109375" style="13" customWidth="1"/>
    <col min="7017" max="7017" width="12.7109375" style="13" customWidth="1"/>
    <col min="7018" max="7018" width="11.7109375" style="13" customWidth="1"/>
    <col min="7019" max="7019" width="13" style="13" customWidth="1"/>
    <col min="7020" max="7031" width="11.7109375" style="13" customWidth="1"/>
    <col min="7032" max="7032" width="12.5703125" style="13" customWidth="1"/>
    <col min="7033" max="7033" width="11.7109375" style="13" customWidth="1"/>
    <col min="7034" max="7034" width="13" style="13" customWidth="1"/>
    <col min="7035" max="7040" width="11.7109375" style="13" customWidth="1"/>
    <col min="7041" max="7041" width="13.7109375" style="13" customWidth="1"/>
    <col min="7042" max="7042" width="13.140625" style="13" customWidth="1"/>
    <col min="7043" max="7046" width="13" style="13" customWidth="1"/>
    <col min="7047" max="7053" width="11.7109375" style="13" customWidth="1"/>
    <col min="7054" max="7054" width="10.85546875" style="13" customWidth="1"/>
    <col min="7055" max="7055" width="11.7109375" style="13" customWidth="1"/>
    <col min="7056" max="7058" width="22.7109375" style="13" customWidth="1"/>
    <col min="7059" max="7061" width="20.7109375" style="13" customWidth="1"/>
    <col min="7062" max="7249" width="8.85546875" style="13"/>
    <col min="7250" max="7250" width="6.140625" style="13" customWidth="1"/>
    <col min="7251" max="7251" width="20.28515625" style="13" customWidth="1"/>
    <col min="7252" max="7252" width="12.42578125" style="13" customWidth="1"/>
    <col min="7253" max="7253" width="13" style="13" customWidth="1"/>
    <col min="7254" max="7254" width="12.5703125" style="13" customWidth="1"/>
    <col min="7255" max="7268" width="11.7109375" style="13" customWidth="1"/>
    <col min="7269" max="7269" width="12.28515625" style="13" customWidth="1"/>
    <col min="7270" max="7270" width="11.7109375" style="13" customWidth="1"/>
    <col min="7271" max="7271" width="12.85546875" style="13" customWidth="1"/>
    <col min="7272" max="7272" width="11.7109375" style="13" customWidth="1"/>
    <col min="7273" max="7273" width="12.7109375" style="13" customWidth="1"/>
    <col min="7274" max="7274" width="11.7109375" style="13" customWidth="1"/>
    <col min="7275" max="7275" width="13" style="13" customWidth="1"/>
    <col min="7276" max="7287" width="11.7109375" style="13" customWidth="1"/>
    <col min="7288" max="7288" width="12.5703125" style="13" customWidth="1"/>
    <col min="7289" max="7289" width="11.7109375" style="13" customWidth="1"/>
    <col min="7290" max="7290" width="13" style="13" customWidth="1"/>
    <col min="7291" max="7296" width="11.7109375" style="13" customWidth="1"/>
    <col min="7297" max="7297" width="13.7109375" style="13" customWidth="1"/>
    <col min="7298" max="7298" width="13.140625" style="13" customWidth="1"/>
    <col min="7299" max="7302" width="13" style="13" customWidth="1"/>
    <col min="7303" max="7309" width="11.7109375" style="13" customWidth="1"/>
    <col min="7310" max="7310" width="10.85546875" style="13" customWidth="1"/>
    <col min="7311" max="7311" width="11.7109375" style="13" customWidth="1"/>
    <col min="7312" max="7314" width="22.7109375" style="13" customWidth="1"/>
    <col min="7315" max="7317" width="20.7109375" style="13" customWidth="1"/>
    <col min="7318" max="7505" width="8.85546875" style="13"/>
    <col min="7506" max="7506" width="6.140625" style="13" customWidth="1"/>
    <col min="7507" max="7507" width="20.28515625" style="13" customWidth="1"/>
    <col min="7508" max="7508" width="12.42578125" style="13" customWidth="1"/>
    <col min="7509" max="7509" width="13" style="13" customWidth="1"/>
    <col min="7510" max="7510" width="12.5703125" style="13" customWidth="1"/>
    <col min="7511" max="7524" width="11.7109375" style="13" customWidth="1"/>
    <col min="7525" max="7525" width="12.28515625" style="13" customWidth="1"/>
    <col min="7526" max="7526" width="11.7109375" style="13" customWidth="1"/>
    <col min="7527" max="7527" width="12.85546875" style="13" customWidth="1"/>
    <col min="7528" max="7528" width="11.7109375" style="13" customWidth="1"/>
    <col min="7529" max="7529" width="12.7109375" style="13" customWidth="1"/>
    <col min="7530" max="7530" width="11.7109375" style="13" customWidth="1"/>
    <col min="7531" max="7531" width="13" style="13" customWidth="1"/>
    <col min="7532" max="7543" width="11.7109375" style="13" customWidth="1"/>
    <col min="7544" max="7544" width="12.5703125" style="13" customWidth="1"/>
    <col min="7545" max="7545" width="11.7109375" style="13" customWidth="1"/>
    <col min="7546" max="7546" width="13" style="13" customWidth="1"/>
    <col min="7547" max="7552" width="11.7109375" style="13" customWidth="1"/>
    <col min="7553" max="7553" width="13.7109375" style="13" customWidth="1"/>
    <col min="7554" max="7554" width="13.140625" style="13" customWidth="1"/>
    <col min="7555" max="7558" width="13" style="13" customWidth="1"/>
    <col min="7559" max="7565" width="11.7109375" style="13" customWidth="1"/>
    <col min="7566" max="7566" width="10.85546875" style="13" customWidth="1"/>
    <col min="7567" max="7567" width="11.7109375" style="13" customWidth="1"/>
    <col min="7568" max="7570" width="22.7109375" style="13" customWidth="1"/>
    <col min="7571" max="7573" width="20.7109375" style="13" customWidth="1"/>
    <col min="7574" max="7761" width="8.85546875" style="13"/>
    <col min="7762" max="7762" width="6.140625" style="13" customWidth="1"/>
    <col min="7763" max="7763" width="20.28515625" style="13" customWidth="1"/>
    <col min="7764" max="7764" width="12.42578125" style="13" customWidth="1"/>
    <col min="7765" max="7765" width="13" style="13" customWidth="1"/>
    <col min="7766" max="7766" width="12.5703125" style="13" customWidth="1"/>
    <col min="7767" max="7780" width="11.7109375" style="13" customWidth="1"/>
    <col min="7781" max="7781" width="12.28515625" style="13" customWidth="1"/>
    <col min="7782" max="7782" width="11.7109375" style="13" customWidth="1"/>
    <col min="7783" max="7783" width="12.85546875" style="13" customWidth="1"/>
    <col min="7784" max="7784" width="11.7109375" style="13" customWidth="1"/>
    <col min="7785" max="7785" width="12.7109375" style="13" customWidth="1"/>
    <col min="7786" max="7786" width="11.7109375" style="13" customWidth="1"/>
    <col min="7787" max="7787" width="13" style="13" customWidth="1"/>
    <col min="7788" max="7799" width="11.7109375" style="13" customWidth="1"/>
    <col min="7800" max="7800" width="12.5703125" style="13" customWidth="1"/>
    <col min="7801" max="7801" width="11.7109375" style="13" customWidth="1"/>
    <col min="7802" max="7802" width="13" style="13" customWidth="1"/>
    <col min="7803" max="7808" width="11.7109375" style="13" customWidth="1"/>
    <col min="7809" max="7809" width="13.7109375" style="13" customWidth="1"/>
    <col min="7810" max="7810" width="13.140625" style="13" customWidth="1"/>
    <col min="7811" max="7814" width="13" style="13" customWidth="1"/>
    <col min="7815" max="7821" width="11.7109375" style="13" customWidth="1"/>
    <col min="7822" max="7822" width="10.85546875" style="13" customWidth="1"/>
    <col min="7823" max="7823" width="11.7109375" style="13" customWidth="1"/>
    <col min="7824" max="7826" width="22.7109375" style="13" customWidth="1"/>
    <col min="7827" max="7829" width="20.7109375" style="13" customWidth="1"/>
    <col min="7830" max="8017" width="8.85546875" style="13"/>
    <col min="8018" max="8018" width="6.140625" style="13" customWidth="1"/>
    <col min="8019" max="8019" width="20.28515625" style="13" customWidth="1"/>
    <col min="8020" max="8020" width="12.42578125" style="13" customWidth="1"/>
    <col min="8021" max="8021" width="13" style="13" customWidth="1"/>
    <col min="8022" max="8022" width="12.5703125" style="13" customWidth="1"/>
    <col min="8023" max="8036" width="11.7109375" style="13" customWidth="1"/>
    <col min="8037" max="8037" width="12.28515625" style="13" customWidth="1"/>
    <col min="8038" max="8038" width="11.7109375" style="13" customWidth="1"/>
    <col min="8039" max="8039" width="12.85546875" style="13" customWidth="1"/>
    <col min="8040" max="8040" width="11.7109375" style="13" customWidth="1"/>
    <col min="8041" max="8041" width="12.7109375" style="13" customWidth="1"/>
    <col min="8042" max="8042" width="11.7109375" style="13" customWidth="1"/>
    <col min="8043" max="8043" width="13" style="13" customWidth="1"/>
    <col min="8044" max="8055" width="11.7109375" style="13" customWidth="1"/>
    <col min="8056" max="8056" width="12.5703125" style="13" customWidth="1"/>
    <col min="8057" max="8057" width="11.7109375" style="13" customWidth="1"/>
    <col min="8058" max="8058" width="13" style="13" customWidth="1"/>
    <col min="8059" max="8064" width="11.7109375" style="13" customWidth="1"/>
    <col min="8065" max="8065" width="13.7109375" style="13" customWidth="1"/>
    <col min="8066" max="8066" width="13.140625" style="13" customWidth="1"/>
    <col min="8067" max="8070" width="13" style="13" customWidth="1"/>
    <col min="8071" max="8077" width="11.7109375" style="13" customWidth="1"/>
    <col min="8078" max="8078" width="10.85546875" style="13" customWidth="1"/>
    <col min="8079" max="8079" width="11.7109375" style="13" customWidth="1"/>
    <col min="8080" max="8082" width="22.7109375" style="13" customWidth="1"/>
    <col min="8083" max="8085" width="20.7109375" style="13" customWidth="1"/>
    <col min="8086" max="8273" width="8.85546875" style="13"/>
    <col min="8274" max="8274" width="6.140625" style="13" customWidth="1"/>
    <col min="8275" max="8275" width="20.28515625" style="13" customWidth="1"/>
    <col min="8276" max="8276" width="12.42578125" style="13" customWidth="1"/>
    <col min="8277" max="8277" width="13" style="13" customWidth="1"/>
    <col min="8278" max="8278" width="12.5703125" style="13" customWidth="1"/>
    <col min="8279" max="8292" width="11.7109375" style="13" customWidth="1"/>
    <col min="8293" max="8293" width="12.28515625" style="13" customWidth="1"/>
    <col min="8294" max="8294" width="11.7109375" style="13" customWidth="1"/>
    <col min="8295" max="8295" width="12.85546875" style="13" customWidth="1"/>
    <col min="8296" max="8296" width="11.7109375" style="13" customWidth="1"/>
    <col min="8297" max="8297" width="12.7109375" style="13" customWidth="1"/>
    <col min="8298" max="8298" width="11.7109375" style="13" customWidth="1"/>
    <col min="8299" max="8299" width="13" style="13" customWidth="1"/>
    <col min="8300" max="8311" width="11.7109375" style="13" customWidth="1"/>
    <col min="8312" max="8312" width="12.5703125" style="13" customWidth="1"/>
    <col min="8313" max="8313" width="11.7109375" style="13" customWidth="1"/>
    <col min="8314" max="8314" width="13" style="13" customWidth="1"/>
    <col min="8315" max="8320" width="11.7109375" style="13" customWidth="1"/>
    <col min="8321" max="8321" width="13.7109375" style="13" customWidth="1"/>
    <col min="8322" max="8322" width="13.140625" style="13" customWidth="1"/>
    <col min="8323" max="8326" width="13" style="13" customWidth="1"/>
    <col min="8327" max="8333" width="11.7109375" style="13" customWidth="1"/>
    <col min="8334" max="8334" width="10.85546875" style="13" customWidth="1"/>
    <col min="8335" max="8335" width="11.7109375" style="13" customWidth="1"/>
    <col min="8336" max="8338" width="22.7109375" style="13" customWidth="1"/>
    <col min="8339" max="8341" width="20.7109375" style="13" customWidth="1"/>
    <col min="8342" max="8529" width="8.85546875" style="13"/>
    <col min="8530" max="8530" width="6.140625" style="13" customWidth="1"/>
    <col min="8531" max="8531" width="20.28515625" style="13" customWidth="1"/>
    <col min="8532" max="8532" width="12.42578125" style="13" customWidth="1"/>
    <col min="8533" max="8533" width="13" style="13" customWidth="1"/>
    <col min="8534" max="8534" width="12.5703125" style="13" customWidth="1"/>
    <col min="8535" max="8548" width="11.7109375" style="13" customWidth="1"/>
    <col min="8549" max="8549" width="12.28515625" style="13" customWidth="1"/>
    <col min="8550" max="8550" width="11.7109375" style="13" customWidth="1"/>
    <col min="8551" max="8551" width="12.85546875" style="13" customWidth="1"/>
    <col min="8552" max="8552" width="11.7109375" style="13" customWidth="1"/>
    <col min="8553" max="8553" width="12.7109375" style="13" customWidth="1"/>
    <col min="8554" max="8554" width="11.7109375" style="13" customWidth="1"/>
    <col min="8555" max="8555" width="13" style="13" customWidth="1"/>
    <col min="8556" max="8567" width="11.7109375" style="13" customWidth="1"/>
    <col min="8568" max="8568" width="12.5703125" style="13" customWidth="1"/>
    <col min="8569" max="8569" width="11.7109375" style="13" customWidth="1"/>
    <col min="8570" max="8570" width="13" style="13" customWidth="1"/>
    <col min="8571" max="8576" width="11.7109375" style="13" customWidth="1"/>
    <col min="8577" max="8577" width="13.7109375" style="13" customWidth="1"/>
    <col min="8578" max="8578" width="13.140625" style="13" customWidth="1"/>
    <col min="8579" max="8582" width="13" style="13" customWidth="1"/>
    <col min="8583" max="8589" width="11.7109375" style="13" customWidth="1"/>
    <col min="8590" max="8590" width="10.85546875" style="13" customWidth="1"/>
    <col min="8591" max="8591" width="11.7109375" style="13" customWidth="1"/>
    <col min="8592" max="8594" width="22.7109375" style="13" customWidth="1"/>
    <col min="8595" max="8597" width="20.7109375" style="13" customWidth="1"/>
    <col min="8598" max="8785" width="8.85546875" style="13"/>
    <col min="8786" max="8786" width="6.140625" style="13" customWidth="1"/>
    <col min="8787" max="8787" width="20.28515625" style="13" customWidth="1"/>
    <col min="8788" max="8788" width="12.42578125" style="13" customWidth="1"/>
    <col min="8789" max="8789" width="13" style="13" customWidth="1"/>
    <col min="8790" max="8790" width="12.5703125" style="13" customWidth="1"/>
    <col min="8791" max="8804" width="11.7109375" style="13" customWidth="1"/>
    <col min="8805" max="8805" width="12.28515625" style="13" customWidth="1"/>
    <col min="8806" max="8806" width="11.7109375" style="13" customWidth="1"/>
    <col min="8807" max="8807" width="12.85546875" style="13" customWidth="1"/>
    <col min="8808" max="8808" width="11.7109375" style="13" customWidth="1"/>
    <col min="8809" max="8809" width="12.7109375" style="13" customWidth="1"/>
    <col min="8810" max="8810" width="11.7109375" style="13" customWidth="1"/>
    <col min="8811" max="8811" width="13" style="13" customWidth="1"/>
    <col min="8812" max="8823" width="11.7109375" style="13" customWidth="1"/>
    <col min="8824" max="8824" width="12.5703125" style="13" customWidth="1"/>
    <col min="8825" max="8825" width="11.7109375" style="13" customWidth="1"/>
    <col min="8826" max="8826" width="13" style="13" customWidth="1"/>
    <col min="8827" max="8832" width="11.7109375" style="13" customWidth="1"/>
    <col min="8833" max="8833" width="13.7109375" style="13" customWidth="1"/>
    <col min="8834" max="8834" width="13.140625" style="13" customWidth="1"/>
    <col min="8835" max="8838" width="13" style="13" customWidth="1"/>
    <col min="8839" max="8845" width="11.7109375" style="13" customWidth="1"/>
    <col min="8846" max="8846" width="10.85546875" style="13" customWidth="1"/>
    <col min="8847" max="8847" width="11.7109375" style="13" customWidth="1"/>
    <col min="8848" max="8850" width="22.7109375" style="13" customWidth="1"/>
    <col min="8851" max="8853" width="20.7109375" style="13" customWidth="1"/>
    <col min="8854" max="9041" width="8.85546875" style="13"/>
    <col min="9042" max="9042" width="6.140625" style="13" customWidth="1"/>
    <col min="9043" max="9043" width="20.28515625" style="13" customWidth="1"/>
    <col min="9044" max="9044" width="12.42578125" style="13" customWidth="1"/>
    <col min="9045" max="9045" width="13" style="13" customWidth="1"/>
    <col min="9046" max="9046" width="12.5703125" style="13" customWidth="1"/>
    <col min="9047" max="9060" width="11.7109375" style="13" customWidth="1"/>
    <col min="9061" max="9061" width="12.28515625" style="13" customWidth="1"/>
    <col min="9062" max="9062" width="11.7109375" style="13" customWidth="1"/>
    <col min="9063" max="9063" width="12.85546875" style="13" customWidth="1"/>
    <col min="9064" max="9064" width="11.7109375" style="13" customWidth="1"/>
    <col min="9065" max="9065" width="12.7109375" style="13" customWidth="1"/>
    <col min="9066" max="9066" width="11.7109375" style="13" customWidth="1"/>
    <col min="9067" max="9067" width="13" style="13" customWidth="1"/>
    <col min="9068" max="9079" width="11.7109375" style="13" customWidth="1"/>
    <col min="9080" max="9080" width="12.5703125" style="13" customWidth="1"/>
    <col min="9081" max="9081" width="11.7109375" style="13" customWidth="1"/>
    <col min="9082" max="9082" width="13" style="13" customWidth="1"/>
    <col min="9083" max="9088" width="11.7109375" style="13" customWidth="1"/>
    <col min="9089" max="9089" width="13.7109375" style="13" customWidth="1"/>
    <col min="9090" max="9090" width="13.140625" style="13" customWidth="1"/>
    <col min="9091" max="9094" width="13" style="13" customWidth="1"/>
    <col min="9095" max="9101" width="11.7109375" style="13" customWidth="1"/>
    <col min="9102" max="9102" width="10.85546875" style="13" customWidth="1"/>
    <col min="9103" max="9103" width="11.7109375" style="13" customWidth="1"/>
    <col min="9104" max="9106" width="22.7109375" style="13" customWidth="1"/>
    <col min="9107" max="9109" width="20.7109375" style="13" customWidth="1"/>
    <col min="9110" max="9297" width="8.85546875" style="13"/>
    <col min="9298" max="9298" width="6.140625" style="13" customWidth="1"/>
    <col min="9299" max="9299" width="20.28515625" style="13" customWidth="1"/>
    <col min="9300" max="9300" width="12.42578125" style="13" customWidth="1"/>
    <col min="9301" max="9301" width="13" style="13" customWidth="1"/>
    <col min="9302" max="9302" width="12.5703125" style="13" customWidth="1"/>
    <col min="9303" max="9316" width="11.7109375" style="13" customWidth="1"/>
    <col min="9317" max="9317" width="12.28515625" style="13" customWidth="1"/>
    <col min="9318" max="9318" width="11.7109375" style="13" customWidth="1"/>
    <col min="9319" max="9319" width="12.85546875" style="13" customWidth="1"/>
    <col min="9320" max="9320" width="11.7109375" style="13" customWidth="1"/>
    <col min="9321" max="9321" width="12.7109375" style="13" customWidth="1"/>
    <col min="9322" max="9322" width="11.7109375" style="13" customWidth="1"/>
    <col min="9323" max="9323" width="13" style="13" customWidth="1"/>
    <col min="9324" max="9335" width="11.7109375" style="13" customWidth="1"/>
    <col min="9336" max="9336" width="12.5703125" style="13" customWidth="1"/>
    <col min="9337" max="9337" width="11.7109375" style="13" customWidth="1"/>
    <col min="9338" max="9338" width="13" style="13" customWidth="1"/>
    <col min="9339" max="9344" width="11.7109375" style="13" customWidth="1"/>
    <col min="9345" max="9345" width="13.7109375" style="13" customWidth="1"/>
    <col min="9346" max="9346" width="13.140625" style="13" customWidth="1"/>
    <col min="9347" max="9350" width="13" style="13" customWidth="1"/>
    <col min="9351" max="9357" width="11.7109375" style="13" customWidth="1"/>
    <col min="9358" max="9358" width="10.85546875" style="13" customWidth="1"/>
    <col min="9359" max="9359" width="11.7109375" style="13" customWidth="1"/>
    <col min="9360" max="9362" width="22.7109375" style="13" customWidth="1"/>
    <col min="9363" max="9365" width="20.7109375" style="13" customWidth="1"/>
    <col min="9366" max="9553" width="8.85546875" style="13"/>
    <col min="9554" max="9554" width="6.140625" style="13" customWidth="1"/>
    <col min="9555" max="9555" width="20.28515625" style="13" customWidth="1"/>
    <col min="9556" max="9556" width="12.42578125" style="13" customWidth="1"/>
    <col min="9557" max="9557" width="13" style="13" customWidth="1"/>
    <col min="9558" max="9558" width="12.5703125" style="13" customWidth="1"/>
    <col min="9559" max="9572" width="11.7109375" style="13" customWidth="1"/>
    <col min="9573" max="9573" width="12.28515625" style="13" customWidth="1"/>
    <col min="9574" max="9574" width="11.7109375" style="13" customWidth="1"/>
    <col min="9575" max="9575" width="12.85546875" style="13" customWidth="1"/>
    <col min="9576" max="9576" width="11.7109375" style="13" customWidth="1"/>
    <col min="9577" max="9577" width="12.7109375" style="13" customWidth="1"/>
    <col min="9578" max="9578" width="11.7109375" style="13" customWidth="1"/>
    <col min="9579" max="9579" width="13" style="13" customWidth="1"/>
    <col min="9580" max="9591" width="11.7109375" style="13" customWidth="1"/>
    <col min="9592" max="9592" width="12.5703125" style="13" customWidth="1"/>
    <col min="9593" max="9593" width="11.7109375" style="13" customWidth="1"/>
    <col min="9594" max="9594" width="13" style="13" customWidth="1"/>
    <col min="9595" max="9600" width="11.7109375" style="13" customWidth="1"/>
    <col min="9601" max="9601" width="13.7109375" style="13" customWidth="1"/>
    <col min="9602" max="9602" width="13.140625" style="13" customWidth="1"/>
    <col min="9603" max="9606" width="13" style="13" customWidth="1"/>
    <col min="9607" max="9613" width="11.7109375" style="13" customWidth="1"/>
    <col min="9614" max="9614" width="10.85546875" style="13" customWidth="1"/>
    <col min="9615" max="9615" width="11.7109375" style="13" customWidth="1"/>
    <col min="9616" max="9618" width="22.7109375" style="13" customWidth="1"/>
    <col min="9619" max="9621" width="20.7109375" style="13" customWidth="1"/>
    <col min="9622" max="9809" width="8.85546875" style="13"/>
    <col min="9810" max="9810" width="6.140625" style="13" customWidth="1"/>
    <col min="9811" max="9811" width="20.28515625" style="13" customWidth="1"/>
    <col min="9812" max="9812" width="12.42578125" style="13" customWidth="1"/>
    <col min="9813" max="9813" width="13" style="13" customWidth="1"/>
    <col min="9814" max="9814" width="12.5703125" style="13" customWidth="1"/>
    <col min="9815" max="9828" width="11.7109375" style="13" customWidth="1"/>
    <col min="9829" max="9829" width="12.28515625" style="13" customWidth="1"/>
    <col min="9830" max="9830" width="11.7109375" style="13" customWidth="1"/>
    <col min="9831" max="9831" width="12.85546875" style="13" customWidth="1"/>
    <col min="9832" max="9832" width="11.7109375" style="13" customWidth="1"/>
    <col min="9833" max="9833" width="12.7109375" style="13" customWidth="1"/>
    <col min="9834" max="9834" width="11.7109375" style="13" customWidth="1"/>
    <col min="9835" max="9835" width="13" style="13" customWidth="1"/>
    <col min="9836" max="9847" width="11.7109375" style="13" customWidth="1"/>
    <col min="9848" max="9848" width="12.5703125" style="13" customWidth="1"/>
    <col min="9849" max="9849" width="11.7109375" style="13" customWidth="1"/>
    <col min="9850" max="9850" width="13" style="13" customWidth="1"/>
    <col min="9851" max="9856" width="11.7109375" style="13" customWidth="1"/>
    <col min="9857" max="9857" width="13.7109375" style="13" customWidth="1"/>
    <col min="9858" max="9858" width="13.140625" style="13" customWidth="1"/>
    <col min="9859" max="9862" width="13" style="13" customWidth="1"/>
    <col min="9863" max="9869" width="11.7109375" style="13" customWidth="1"/>
    <col min="9870" max="9870" width="10.85546875" style="13" customWidth="1"/>
    <col min="9871" max="9871" width="11.7109375" style="13" customWidth="1"/>
    <col min="9872" max="9874" width="22.7109375" style="13" customWidth="1"/>
    <col min="9875" max="9877" width="20.7109375" style="13" customWidth="1"/>
    <col min="9878" max="10065" width="8.85546875" style="13"/>
    <col min="10066" max="10066" width="6.140625" style="13" customWidth="1"/>
    <col min="10067" max="10067" width="20.28515625" style="13" customWidth="1"/>
    <col min="10068" max="10068" width="12.42578125" style="13" customWidth="1"/>
    <col min="10069" max="10069" width="13" style="13" customWidth="1"/>
    <col min="10070" max="10070" width="12.5703125" style="13" customWidth="1"/>
    <col min="10071" max="10084" width="11.7109375" style="13" customWidth="1"/>
    <col min="10085" max="10085" width="12.28515625" style="13" customWidth="1"/>
    <col min="10086" max="10086" width="11.7109375" style="13" customWidth="1"/>
    <col min="10087" max="10087" width="12.85546875" style="13" customWidth="1"/>
    <col min="10088" max="10088" width="11.7109375" style="13" customWidth="1"/>
    <col min="10089" max="10089" width="12.7109375" style="13" customWidth="1"/>
    <col min="10090" max="10090" width="11.7109375" style="13" customWidth="1"/>
    <col min="10091" max="10091" width="13" style="13" customWidth="1"/>
    <col min="10092" max="10103" width="11.7109375" style="13" customWidth="1"/>
    <col min="10104" max="10104" width="12.5703125" style="13" customWidth="1"/>
    <col min="10105" max="10105" width="11.7109375" style="13" customWidth="1"/>
    <col min="10106" max="10106" width="13" style="13" customWidth="1"/>
    <col min="10107" max="10112" width="11.7109375" style="13" customWidth="1"/>
    <col min="10113" max="10113" width="13.7109375" style="13" customWidth="1"/>
    <col min="10114" max="10114" width="13.140625" style="13" customWidth="1"/>
    <col min="10115" max="10118" width="13" style="13" customWidth="1"/>
    <col min="10119" max="10125" width="11.7109375" style="13" customWidth="1"/>
    <col min="10126" max="10126" width="10.85546875" style="13" customWidth="1"/>
    <col min="10127" max="10127" width="11.7109375" style="13" customWidth="1"/>
    <col min="10128" max="10130" width="22.7109375" style="13" customWidth="1"/>
    <col min="10131" max="10133" width="20.7109375" style="13" customWidth="1"/>
    <col min="10134" max="10321" width="8.85546875" style="13"/>
    <col min="10322" max="10322" width="6.140625" style="13" customWidth="1"/>
    <col min="10323" max="10323" width="20.28515625" style="13" customWidth="1"/>
    <col min="10324" max="10324" width="12.42578125" style="13" customWidth="1"/>
    <col min="10325" max="10325" width="13" style="13" customWidth="1"/>
    <col min="10326" max="10326" width="12.5703125" style="13" customWidth="1"/>
    <col min="10327" max="10340" width="11.7109375" style="13" customWidth="1"/>
    <col min="10341" max="10341" width="12.28515625" style="13" customWidth="1"/>
    <col min="10342" max="10342" width="11.7109375" style="13" customWidth="1"/>
    <col min="10343" max="10343" width="12.85546875" style="13" customWidth="1"/>
    <col min="10344" max="10344" width="11.7109375" style="13" customWidth="1"/>
    <col min="10345" max="10345" width="12.7109375" style="13" customWidth="1"/>
    <col min="10346" max="10346" width="11.7109375" style="13" customWidth="1"/>
    <col min="10347" max="10347" width="13" style="13" customWidth="1"/>
    <col min="10348" max="10359" width="11.7109375" style="13" customWidth="1"/>
    <col min="10360" max="10360" width="12.5703125" style="13" customWidth="1"/>
    <col min="10361" max="10361" width="11.7109375" style="13" customWidth="1"/>
    <col min="10362" max="10362" width="13" style="13" customWidth="1"/>
    <col min="10363" max="10368" width="11.7109375" style="13" customWidth="1"/>
    <col min="10369" max="10369" width="13.7109375" style="13" customWidth="1"/>
    <col min="10370" max="10370" width="13.140625" style="13" customWidth="1"/>
    <col min="10371" max="10374" width="13" style="13" customWidth="1"/>
    <col min="10375" max="10381" width="11.7109375" style="13" customWidth="1"/>
    <col min="10382" max="10382" width="10.85546875" style="13" customWidth="1"/>
    <col min="10383" max="10383" width="11.7109375" style="13" customWidth="1"/>
    <col min="10384" max="10386" width="22.7109375" style="13" customWidth="1"/>
    <col min="10387" max="10389" width="20.7109375" style="13" customWidth="1"/>
    <col min="10390" max="10577" width="8.85546875" style="13"/>
    <col min="10578" max="10578" width="6.140625" style="13" customWidth="1"/>
    <col min="10579" max="10579" width="20.28515625" style="13" customWidth="1"/>
    <col min="10580" max="10580" width="12.42578125" style="13" customWidth="1"/>
    <col min="10581" max="10581" width="13" style="13" customWidth="1"/>
    <col min="10582" max="10582" width="12.5703125" style="13" customWidth="1"/>
    <col min="10583" max="10596" width="11.7109375" style="13" customWidth="1"/>
    <col min="10597" max="10597" width="12.28515625" style="13" customWidth="1"/>
    <col min="10598" max="10598" width="11.7109375" style="13" customWidth="1"/>
    <col min="10599" max="10599" width="12.85546875" style="13" customWidth="1"/>
    <col min="10600" max="10600" width="11.7109375" style="13" customWidth="1"/>
    <col min="10601" max="10601" width="12.7109375" style="13" customWidth="1"/>
    <col min="10602" max="10602" width="11.7109375" style="13" customWidth="1"/>
    <col min="10603" max="10603" width="13" style="13" customWidth="1"/>
    <col min="10604" max="10615" width="11.7109375" style="13" customWidth="1"/>
    <col min="10616" max="10616" width="12.5703125" style="13" customWidth="1"/>
    <col min="10617" max="10617" width="11.7109375" style="13" customWidth="1"/>
    <col min="10618" max="10618" width="13" style="13" customWidth="1"/>
    <col min="10619" max="10624" width="11.7109375" style="13" customWidth="1"/>
    <col min="10625" max="10625" width="13.7109375" style="13" customWidth="1"/>
    <col min="10626" max="10626" width="13.140625" style="13" customWidth="1"/>
    <col min="10627" max="10630" width="13" style="13" customWidth="1"/>
    <col min="10631" max="10637" width="11.7109375" style="13" customWidth="1"/>
    <col min="10638" max="10638" width="10.85546875" style="13" customWidth="1"/>
    <col min="10639" max="10639" width="11.7109375" style="13" customWidth="1"/>
    <col min="10640" max="10642" width="22.7109375" style="13" customWidth="1"/>
    <col min="10643" max="10645" width="20.7109375" style="13" customWidth="1"/>
    <col min="10646" max="10833" width="8.85546875" style="13"/>
    <col min="10834" max="10834" width="6.140625" style="13" customWidth="1"/>
    <col min="10835" max="10835" width="20.28515625" style="13" customWidth="1"/>
    <col min="10836" max="10836" width="12.42578125" style="13" customWidth="1"/>
    <col min="10837" max="10837" width="13" style="13" customWidth="1"/>
    <col min="10838" max="10838" width="12.5703125" style="13" customWidth="1"/>
    <col min="10839" max="10852" width="11.7109375" style="13" customWidth="1"/>
    <col min="10853" max="10853" width="12.28515625" style="13" customWidth="1"/>
    <col min="10854" max="10854" width="11.7109375" style="13" customWidth="1"/>
    <col min="10855" max="10855" width="12.85546875" style="13" customWidth="1"/>
    <col min="10856" max="10856" width="11.7109375" style="13" customWidth="1"/>
    <col min="10857" max="10857" width="12.7109375" style="13" customWidth="1"/>
    <col min="10858" max="10858" width="11.7109375" style="13" customWidth="1"/>
    <col min="10859" max="10859" width="13" style="13" customWidth="1"/>
    <col min="10860" max="10871" width="11.7109375" style="13" customWidth="1"/>
    <col min="10872" max="10872" width="12.5703125" style="13" customWidth="1"/>
    <col min="10873" max="10873" width="11.7109375" style="13" customWidth="1"/>
    <col min="10874" max="10874" width="13" style="13" customWidth="1"/>
    <col min="10875" max="10880" width="11.7109375" style="13" customWidth="1"/>
    <col min="10881" max="10881" width="13.7109375" style="13" customWidth="1"/>
    <col min="10882" max="10882" width="13.140625" style="13" customWidth="1"/>
    <col min="10883" max="10886" width="13" style="13" customWidth="1"/>
    <col min="10887" max="10893" width="11.7109375" style="13" customWidth="1"/>
    <col min="10894" max="10894" width="10.85546875" style="13" customWidth="1"/>
    <col min="10895" max="10895" width="11.7109375" style="13" customWidth="1"/>
    <col min="10896" max="10898" width="22.7109375" style="13" customWidth="1"/>
    <col min="10899" max="10901" width="20.7109375" style="13" customWidth="1"/>
    <col min="10902" max="11089" width="8.85546875" style="13"/>
    <col min="11090" max="11090" width="6.140625" style="13" customWidth="1"/>
    <col min="11091" max="11091" width="20.28515625" style="13" customWidth="1"/>
    <col min="11092" max="11092" width="12.42578125" style="13" customWidth="1"/>
    <col min="11093" max="11093" width="13" style="13" customWidth="1"/>
    <col min="11094" max="11094" width="12.5703125" style="13" customWidth="1"/>
    <col min="11095" max="11108" width="11.7109375" style="13" customWidth="1"/>
    <col min="11109" max="11109" width="12.28515625" style="13" customWidth="1"/>
    <col min="11110" max="11110" width="11.7109375" style="13" customWidth="1"/>
    <col min="11111" max="11111" width="12.85546875" style="13" customWidth="1"/>
    <col min="11112" max="11112" width="11.7109375" style="13" customWidth="1"/>
    <col min="11113" max="11113" width="12.7109375" style="13" customWidth="1"/>
    <col min="11114" max="11114" width="11.7109375" style="13" customWidth="1"/>
    <col min="11115" max="11115" width="13" style="13" customWidth="1"/>
    <col min="11116" max="11127" width="11.7109375" style="13" customWidth="1"/>
    <col min="11128" max="11128" width="12.5703125" style="13" customWidth="1"/>
    <col min="11129" max="11129" width="11.7109375" style="13" customWidth="1"/>
    <col min="11130" max="11130" width="13" style="13" customWidth="1"/>
    <col min="11131" max="11136" width="11.7109375" style="13" customWidth="1"/>
    <col min="11137" max="11137" width="13.7109375" style="13" customWidth="1"/>
    <col min="11138" max="11138" width="13.140625" style="13" customWidth="1"/>
    <col min="11139" max="11142" width="13" style="13" customWidth="1"/>
    <col min="11143" max="11149" width="11.7109375" style="13" customWidth="1"/>
    <col min="11150" max="11150" width="10.85546875" style="13" customWidth="1"/>
    <col min="11151" max="11151" width="11.7109375" style="13" customWidth="1"/>
    <col min="11152" max="11154" width="22.7109375" style="13" customWidth="1"/>
    <col min="11155" max="11157" width="20.7109375" style="13" customWidth="1"/>
    <col min="11158" max="11345" width="8.85546875" style="13"/>
    <col min="11346" max="11346" width="6.140625" style="13" customWidth="1"/>
    <col min="11347" max="11347" width="20.28515625" style="13" customWidth="1"/>
    <col min="11348" max="11348" width="12.42578125" style="13" customWidth="1"/>
    <col min="11349" max="11349" width="13" style="13" customWidth="1"/>
    <col min="11350" max="11350" width="12.5703125" style="13" customWidth="1"/>
    <col min="11351" max="11364" width="11.7109375" style="13" customWidth="1"/>
    <col min="11365" max="11365" width="12.28515625" style="13" customWidth="1"/>
    <col min="11366" max="11366" width="11.7109375" style="13" customWidth="1"/>
    <col min="11367" max="11367" width="12.85546875" style="13" customWidth="1"/>
    <col min="11368" max="11368" width="11.7109375" style="13" customWidth="1"/>
    <col min="11369" max="11369" width="12.7109375" style="13" customWidth="1"/>
    <col min="11370" max="11370" width="11.7109375" style="13" customWidth="1"/>
    <col min="11371" max="11371" width="13" style="13" customWidth="1"/>
    <col min="11372" max="11383" width="11.7109375" style="13" customWidth="1"/>
    <col min="11384" max="11384" width="12.5703125" style="13" customWidth="1"/>
    <col min="11385" max="11385" width="11.7109375" style="13" customWidth="1"/>
    <col min="11386" max="11386" width="13" style="13" customWidth="1"/>
    <col min="11387" max="11392" width="11.7109375" style="13" customWidth="1"/>
    <col min="11393" max="11393" width="13.7109375" style="13" customWidth="1"/>
    <col min="11394" max="11394" width="13.140625" style="13" customWidth="1"/>
    <col min="11395" max="11398" width="13" style="13" customWidth="1"/>
    <col min="11399" max="11405" width="11.7109375" style="13" customWidth="1"/>
    <col min="11406" max="11406" width="10.85546875" style="13" customWidth="1"/>
    <col min="11407" max="11407" width="11.7109375" style="13" customWidth="1"/>
    <col min="11408" max="11410" width="22.7109375" style="13" customWidth="1"/>
    <col min="11411" max="11413" width="20.7109375" style="13" customWidth="1"/>
    <col min="11414" max="11601" width="8.85546875" style="13"/>
    <col min="11602" max="11602" width="6.140625" style="13" customWidth="1"/>
    <col min="11603" max="11603" width="20.28515625" style="13" customWidth="1"/>
    <col min="11604" max="11604" width="12.42578125" style="13" customWidth="1"/>
    <col min="11605" max="11605" width="13" style="13" customWidth="1"/>
    <col min="11606" max="11606" width="12.5703125" style="13" customWidth="1"/>
    <col min="11607" max="11620" width="11.7109375" style="13" customWidth="1"/>
    <col min="11621" max="11621" width="12.28515625" style="13" customWidth="1"/>
    <col min="11622" max="11622" width="11.7109375" style="13" customWidth="1"/>
    <col min="11623" max="11623" width="12.85546875" style="13" customWidth="1"/>
    <col min="11624" max="11624" width="11.7109375" style="13" customWidth="1"/>
    <col min="11625" max="11625" width="12.7109375" style="13" customWidth="1"/>
    <col min="11626" max="11626" width="11.7109375" style="13" customWidth="1"/>
    <col min="11627" max="11627" width="13" style="13" customWidth="1"/>
    <col min="11628" max="11639" width="11.7109375" style="13" customWidth="1"/>
    <col min="11640" max="11640" width="12.5703125" style="13" customWidth="1"/>
    <col min="11641" max="11641" width="11.7109375" style="13" customWidth="1"/>
    <col min="11642" max="11642" width="13" style="13" customWidth="1"/>
    <col min="11643" max="11648" width="11.7109375" style="13" customWidth="1"/>
    <col min="11649" max="11649" width="13.7109375" style="13" customWidth="1"/>
    <col min="11650" max="11650" width="13.140625" style="13" customWidth="1"/>
    <col min="11651" max="11654" width="13" style="13" customWidth="1"/>
    <col min="11655" max="11661" width="11.7109375" style="13" customWidth="1"/>
    <col min="11662" max="11662" width="10.85546875" style="13" customWidth="1"/>
    <col min="11663" max="11663" width="11.7109375" style="13" customWidth="1"/>
    <col min="11664" max="11666" width="22.7109375" style="13" customWidth="1"/>
    <col min="11667" max="11669" width="20.7109375" style="13" customWidth="1"/>
    <col min="11670" max="11857" width="8.85546875" style="13"/>
    <col min="11858" max="11858" width="6.140625" style="13" customWidth="1"/>
    <col min="11859" max="11859" width="20.28515625" style="13" customWidth="1"/>
    <col min="11860" max="11860" width="12.42578125" style="13" customWidth="1"/>
    <col min="11861" max="11861" width="13" style="13" customWidth="1"/>
    <col min="11862" max="11862" width="12.5703125" style="13" customWidth="1"/>
    <col min="11863" max="11876" width="11.7109375" style="13" customWidth="1"/>
    <col min="11877" max="11877" width="12.28515625" style="13" customWidth="1"/>
    <col min="11878" max="11878" width="11.7109375" style="13" customWidth="1"/>
    <col min="11879" max="11879" width="12.85546875" style="13" customWidth="1"/>
    <col min="11880" max="11880" width="11.7109375" style="13" customWidth="1"/>
    <col min="11881" max="11881" width="12.7109375" style="13" customWidth="1"/>
    <col min="11882" max="11882" width="11.7109375" style="13" customWidth="1"/>
    <col min="11883" max="11883" width="13" style="13" customWidth="1"/>
    <col min="11884" max="11895" width="11.7109375" style="13" customWidth="1"/>
    <col min="11896" max="11896" width="12.5703125" style="13" customWidth="1"/>
    <col min="11897" max="11897" width="11.7109375" style="13" customWidth="1"/>
    <col min="11898" max="11898" width="13" style="13" customWidth="1"/>
    <col min="11899" max="11904" width="11.7109375" style="13" customWidth="1"/>
    <col min="11905" max="11905" width="13.7109375" style="13" customWidth="1"/>
    <col min="11906" max="11906" width="13.140625" style="13" customWidth="1"/>
    <col min="11907" max="11910" width="13" style="13" customWidth="1"/>
    <col min="11911" max="11917" width="11.7109375" style="13" customWidth="1"/>
    <col min="11918" max="11918" width="10.85546875" style="13" customWidth="1"/>
    <col min="11919" max="11919" width="11.7109375" style="13" customWidth="1"/>
    <col min="11920" max="11922" width="22.7109375" style="13" customWidth="1"/>
    <col min="11923" max="11925" width="20.7109375" style="13" customWidth="1"/>
    <col min="11926" max="12113" width="8.85546875" style="13"/>
    <col min="12114" max="12114" width="6.140625" style="13" customWidth="1"/>
    <col min="12115" max="12115" width="20.28515625" style="13" customWidth="1"/>
    <col min="12116" max="12116" width="12.42578125" style="13" customWidth="1"/>
    <col min="12117" max="12117" width="13" style="13" customWidth="1"/>
    <col min="12118" max="12118" width="12.5703125" style="13" customWidth="1"/>
    <col min="12119" max="12132" width="11.7109375" style="13" customWidth="1"/>
    <col min="12133" max="12133" width="12.28515625" style="13" customWidth="1"/>
    <col min="12134" max="12134" width="11.7109375" style="13" customWidth="1"/>
    <col min="12135" max="12135" width="12.85546875" style="13" customWidth="1"/>
    <col min="12136" max="12136" width="11.7109375" style="13" customWidth="1"/>
    <col min="12137" max="12137" width="12.7109375" style="13" customWidth="1"/>
    <col min="12138" max="12138" width="11.7109375" style="13" customWidth="1"/>
    <col min="12139" max="12139" width="13" style="13" customWidth="1"/>
    <col min="12140" max="12151" width="11.7109375" style="13" customWidth="1"/>
    <col min="12152" max="12152" width="12.5703125" style="13" customWidth="1"/>
    <col min="12153" max="12153" width="11.7109375" style="13" customWidth="1"/>
    <col min="12154" max="12154" width="13" style="13" customWidth="1"/>
    <col min="12155" max="12160" width="11.7109375" style="13" customWidth="1"/>
    <col min="12161" max="12161" width="13.7109375" style="13" customWidth="1"/>
    <col min="12162" max="12162" width="13.140625" style="13" customWidth="1"/>
    <col min="12163" max="12166" width="13" style="13" customWidth="1"/>
    <col min="12167" max="12173" width="11.7109375" style="13" customWidth="1"/>
    <col min="12174" max="12174" width="10.85546875" style="13" customWidth="1"/>
    <col min="12175" max="12175" width="11.7109375" style="13" customWidth="1"/>
    <col min="12176" max="12178" width="22.7109375" style="13" customWidth="1"/>
    <col min="12179" max="12181" width="20.7109375" style="13" customWidth="1"/>
    <col min="12182" max="12369" width="8.85546875" style="13"/>
    <col min="12370" max="12370" width="6.140625" style="13" customWidth="1"/>
    <col min="12371" max="12371" width="20.28515625" style="13" customWidth="1"/>
    <col min="12372" max="12372" width="12.42578125" style="13" customWidth="1"/>
    <col min="12373" max="12373" width="13" style="13" customWidth="1"/>
    <col min="12374" max="12374" width="12.5703125" style="13" customWidth="1"/>
    <col min="12375" max="12388" width="11.7109375" style="13" customWidth="1"/>
    <col min="12389" max="12389" width="12.28515625" style="13" customWidth="1"/>
    <col min="12390" max="12390" width="11.7109375" style="13" customWidth="1"/>
    <col min="12391" max="12391" width="12.85546875" style="13" customWidth="1"/>
    <col min="12392" max="12392" width="11.7109375" style="13" customWidth="1"/>
    <col min="12393" max="12393" width="12.7109375" style="13" customWidth="1"/>
    <col min="12394" max="12394" width="11.7109375" style="13" customWidth="1"/>
    <col min="12395" max="12395" width="13" style="13" customWidth="1"/>
    <col min="12396" max="12407" width="11.7109375" style="13" customWidth="1"/>
    <col min="12408" max="12408" width="12.5703125" style="13" customWidth="1"/>
    <col min="12409" max="12409" width="11.7109375" style="13" customWidth="1"/>
    <col min="12410" max="12410" width="13" style="13" customWidth="1"/>
    <col min="12411" max="12416" width="11.7109375" style="13" customWidth="1"/>
    <col min="12417" max="12417" width="13.7109375" style="13" customWidth="1"/>
    <col min="12418" max="12418" width="13.140625" style="13" customWidth="1"/>
    <col min="12419" max="12422" width="13" style="13" customWidth="1"/>
    <col min="12423" max="12429" width="11.7109375" style="13" customWidth="1"/>
    <col min="12430" max="12430" width="10.85546875" style="13" customWidth="1"/>
    <col min="12431" max="12431" width="11.7109375" style="13" customWidth="1"/>
    <col min="12432" max="12434" width="22.7109375" style="13" customWidth="1"/>
    <col min="12435" max="12437" width="20.7109375" style="13" customWidth="1"/>
    <col min="12438" max="12625" width="8.85546875" style="13"/>
    <col min="12626" max="12626" width="6.140625" style="13" customWidth="1"/>
    <col min="12627" max="12627" width="20.28515625" style="13" customWidth="1"/>
    <col min="12628" max="12628" width="12.42578125" style="13" customWidth="1"/>
    <col min="12629" max="12629" width="13" style="13" customWidth="1"/>
    <col min="12630" max="12630" width="12.5703125" style="13" customWidth="1"/>
    <col min="12631" max="12644" width="11.7109375" style="13" customWidth="1"/>
    <col min="12645" max="12645" width="12.28515625" style="13" customWidth="1"/>
    <col min="12646" max="12646" width="11.7109375" style="13" customWidth="1"/>
    <col min="12647" max="12647" width="12.85546875" style="13" customWidth="1"/>
    <col min="12648" max="12648" width="11.7109375" style="13" customWidth="1"/>
    <col min="12649" max="12649" width="12.7109375" style="13" customWidth="1"/>
    <col min="12650" max="12650" width="11.7109375" style="13" customWidth="1"/>
    <col min="12651" max="12651" width="13" style="13" customWidth="1"/>
    <col min="12652" max="12663" width="11.7109375" style="13" customWidth="1"/>
    <col min="12664" max="12664" width="12.5703125" style="13" customWidth="1"/>
    <col min="12665" max="12665" width="11.7109375" style="13" customWidth="1"/>
    <col min="12666" max="12666" width="13" style="13" customWidth="1"/>
    <col min="12667" max="12672" width="11.7109375" style="13" customWidth="1"/>
    <col min="12673" max="12673" width="13.7109375" style="13" customWidth="1"/>
    <col min="12674" max="12674" width="13.140625" style="13" customWidth="1"/>
    <col min="12675" max="12678" width="13" style="13" customWidth="1"/>
    <col min="12679" max="12685" width="11.7109375" style="13" customWidth="1"/>
    <col min="12686" max="12686" width="10.85546875" style="13" customWidth="1"/>
    <col min="12687" max="12687" width="11.7109375" style="13" customWidth="1"/>
    <col min="12688" max="12690" width="22.7109375" style="13" customWidth="1"/>
    <col min="12691" max="12693" width="20.7109375" style="13" customWidth="1"/>
    <col min="12694" max="12881" width="8.85546875" style="13"/>
    <col min="12882" max="12882" width="6.140625" style="13" customWidth="1"/>
    <col min="12883" max="12883" width="20.28515625" style="13" customWidth="1"/>
    <col min="12884" max="12884" width="12.42578125" style="13" customWidth="1"/>
    <col min="12885" max="12885" width="13" style="13" customWidth="1"/>
    <col min="12886" max="12886" width="12.5703125" style="13" customWidth="1"/>
    <col min="12887" max="12900" width="11.7109375" style="13" customWidth="1"/>
    <col min="12901" max="12901" width="12.28515625" style="13" customWidth="1"/>
    <col min="12902" max="12902" width="11.7109375" style="13" customWidth="1"/>
    <col min="12903" max="12903" width="12.85546875" style="13" customWidth="1"/>
    <col min="12904" max="12904" width="11.7109375" style="13" customWidth="1"/>
    <col min="12905" max="12905" width="12.7109375" style="13" customWidth="1"/>
    <col min="12906" max="12906" width="11.7109375" style="13" customWidth="1"/>
    <col min="12907" max="12907" width="13" style="13" customWidth="1"/>
    <col min="12908" max="12919" width="11.7109375" style="13" customWidth="1"/>
    <col min="12920" max="12920" width="12.5703125" style="13" customWidth="1"/>
    <col min="12921" max="12921" width="11.7109375" style="13" customWidth="1"/>
    <col min="12922" max="12922" width="13" style="13" customWidth="1"/>
    <col min="12923" max="12928" width="11.7109375" style="13" customWidth="1"/>
    <col min="12929" max="12929" width="13.7109375" style="13" customWidth="1"/>
    <col min="12930" max="12930" width="13.140625" style="13" customWidth="1"/>
    <col min="12931" max="12934" width="13" style="13" customWidth="1"/>
    <col min="12935" max="12941" width="11.7109375" style="13" customWidth="1"/>
    <col min="12942" max="12942" width="10.85546875" style="13" customWidth="1"/>
    <col min="12943" max="12943" width="11.7109375" style="13" customWidth="1"/>
    <col min="12944" max="12946" width="22.7109375" style="13" customWidth="1"/>
    <col min="12947" max="12949" width="20.7109375" style="13" customWidth="1"/>
    <col min="12950" max="13137" width="8.85546875" style="13"/>
    <col min="13138" max="13138" width="6.140625" style="13" customWidth="1"/>
    <col min="13139" max="13139" width="20.28515625" style="13" customWidth="1"/>
    <col min="13140" max="13140" width="12.42578125" style="13" customWidth="1"/>
    <col min="13141" max="13141" width="13" style="13" customWidth="1"/>
    <col min="13142" max="13142" width="12.5703125" style="13" customWidth="1"/>
    <col min="13143" max="13156" width="11.7109375" style="13" customWidth="1"/>
    <col min="13157" max="13157" width="12.28515625" style="13" customWidth="1"/>
    <col min="13158" max="13158" width="11.7109375" style="13" customWidth="1"/>
    <col min="13159" max="13159" width="12.85546875" style="13" customWidth="1"/>
    <col min="13160" max="13160" width="11.7109375" style="13" customWidth="1"/>
    <col min="13161" max="13161" width="12.7109375" style="13" customWidth="1"/>
    <col min="13162" max="13162" width="11.7109375" style="13" customWidth="1"/>
    <col min="13163" max="13163" width="13" style="13" customWidth="1"/>
    <col min="13164" max="13175" width="11.7109375" style="13" customWidth="1"/>
    <col min="13176" max="13176" width="12.5703125" style="13" customWidth="1"/>
    <col min="13177" max="13177" width="11.7109375" style="13" customWidth="1"/>
    <col min="13178" max="13178" width="13" style="13" customWidth="1"/>
    <col min="13179" max="13184" width="11.7109375" style="13" customWidth="1"/>
    <col min="13185" max="13185" width="13.7109375" style="13" customWidth="1"/>
    <col min="13186" max="13186" width="13.140625" style="13" customWidth="1"/>
    <col min="13187" max="13190" width="13" style="13" customWidth="1"/>
    <col min="13191" max="13197" width="11.7109375" style="13" customWidth="1"/>
    <col min="13198" max="13198" width="10.85546875" style="13" customWidth="1"/>
    <col min="13199" max="13199" width="11.7109375" style="13" customWidth="1"/>
    <col min="13200" max="13202" width="22.7109375" style="13" customWidth="1"/>
    <col min="13203" max="13205" width="20.7109375" style="13" customWidth="1"/>
    <col min="13206" max="13393" width="8.85546875" style="13"/>
    <col min="13394" max="13394" width="6.140625" style="13" customWidth="1"/>
    <col min="13395" max="13395" width="20.28515625" style="13" customWidth="1"/>
    <col min="13396" max="13396" width="12.42578125" style="13" customWidth="1"/>
    <col min="13397" max="13397" width="13" style="13" customWidth="1"/>
    <col min="13398" max="13398" width="12.5703125" style="13" customWidth="1"/>
    <col min="13399" max="13412" width="11.7109375" style="13" customWidth="1"/>
    <col min="13413" max="13413" width="12.28515625" style="13" customWidth="1"/>
    <col min="13414" max="13414" width="11.7109375" style="13" customWidth="1"/>
    <col min="13415" max="13415" width="12.85546875" style="13" customWidth="1"/>
    <col min="13416" max="13416" width="11.7109375" style="13" customWidth="1"/>
    <col min="13417" max="13417" width="12.7109375" style="13" customWidth="1"/>
    <col min="13418" max="13418" width="11.7109375" style="13" customWidth="1"/>
    <col min="13419" max="13419" width="13" style="13" customWidth="1"/>
    <col min="13420" max="13431" width="11.7109375" style="13" customWidth="1"/>
    <col min="13432" max="13432" width="12.5703125" style="13" customWidth="1"/>
    <col min="13433" max="13433" width="11.7109375" style="13" customWidth="1"/>
    <col min="13434" max="13434" width="13" style="13" customWidth="1"/>
    <col min="13435" max="13440" width="11.7109375" style="13" customWidth="1"/>
    <col min="13441" max="13441" width="13.7109375" style="13" customWidth="1"/>
    <col min="13442" max="13442" width="13.140625" style="13" customWidth="1"/>
    <col min="13443" max="13446" width="13" style="13" customWidth="1"/>
    <col min="13447" max="13453" width="11.7109375" style="13" customWidth="1"/>
    <col min="13454" max="13454" width="10.85546875" style="13" customWidth="1"/>
    <col min="13455" max="13455" width="11.7109375" style="13" customWidth="1"/>
    <col min="13456" max="13458" width="22.7109375" style="13" customWidth="1"/>
    <col min="13459" max="13461" width="20.7109375" style="13" customWidth="1"/>
    <col min="13462" max="13649" width="8.85546875" style="13"/>
    <col min="13650" max="13650" width="6.140625" style="13" customWidth="1"/>
    <col min="13651" max="13651" width="20.28515625" style="13" customWidth="1"/>
    <col min="13652" max="13652" width="12.42578125" style="13" customWidth="1"/>
    <col min="13653" max="13653" width="13" style="13" customWidth="1"/>
    <col min="13654" max="13654" width="12.5703125" style="13" customWidth="1"/>
    <col min="13655" max="13668" width="11.7109375" style="13" customWidth="1"/>
    <col min="13669" max="13669" width="12.28515625" style="13" customWidth="1"/>
    <col min="13670" max="13670" width="11.7109375" style="13" customWidth="1"/>
    <col min="13671" max="13671" width="12.85546875" style="13" customWidth="1"/>
    <col min="13672" max="13672" width="11.7109375" style="13" customWidth="1"/>
    <col min="13673" max="13673" width="12.7109375" style="13" customWidth="1"/>
    <col min="13674" max="13674" width="11.7109375" style="13" customWidth="1"/>
    <col min="13675" max="13675" width="13" style="13" customWidth="1"/>
    <col min="13676" max="13687" width="11.7109375" style="13" customWidth="1"/>
    <col min="13688" max="13688" width="12.5703125" style="13" customWidth="1"/>
    <col min="13689" max="13689" width="11.7109375" style="13" customWidth="1"/>
    <col min="13690" max="13690" width="13" style="13" customWidth="1"/>
    <col min="13691" max="13696" width="11.7109375" style="13" customWidth="1"/>
    <col min="13697" max="13697" width="13.7109375" style="13" customWidth="1"/>
    <col min="13698" max="13698" width="13.140625" style="13" customWidth="1"/>
    <col min="13699" max="13702" width="13" style="13" customWidth="1"/>
    <col min="13703" max="13709" width="11.7109375" style="13" customWidth="1"/>
    <col min="13710" max="13710" width="10.85546875" style="13" customWidth="1"/>
    <col min="13711" max="13711" width="11.7109375" style="13" customWidth="1"/>
    <col min="13712" max="13714" width="22.7109375" style="13" customWidth="1"/>
    <col min="13715" max="13717" width="20.7109375" style="13" customWidth="1"/>
    <col min="13718" max="13905" width="8.85546875" style="13"/>
    <col min="13906" max="13906" width="6.140625" style="13" customWidth="1"/>
    <col min="13907" max="13907" width="20.28515625" style="13" customWidth="1"/>
    <col min="13908" max="13908" width="12.42578125" style="13" customWidth="1"/>
    <col min="13909" max="13909" width="13" style="13" customWidth="1"/>
    <col min="13910" max="13910" width="12.5703125" style="13" customWidth="1"/>
    <col min="13911" max="13924" width="11.7109375" style="13" customWidth="1"/>
    <col min="13925" max="13925" width="12.28515625" style="13" customWidth="1"/>
    <col min="13926" max="13926" width="11.7109375" style="13" customWidth="1"/>
    <col min="13927" max="13927" width="12.85546875" style="13" customWidth="1"/>
    <col min="13928" max="13928" width="11.7109375" style="13" customWidth="1"/>
    <col min="13929" max="13929" width="12.7109375" style="13" customWidth="1"/>
    <col min="13930" max="13930" width="11.7109375" style="13" customWidth="1"/>
    <col min="13931" max="13931" width="13" style="13" customWidth="1"/>
    <col min="13932" max="13943" width="11.7109375" style="13" customWidth="1"/>
    <col min="13944" max="13944" width="12.5703125" style="13" customWidth="1"/>
    <col min="13945" max="13945" width="11.7109375" style="13" customWidth="1"/>
    <col min="13946" max="13946" width="13" style="13" customWidth="1"/>
    <col min="13947" max="13952" width="11.7109375" style="13" customWidth="1"/>
    <col min="13953" max="13953" width="13.7109375" style="13" customWidth="1"/>
    <col min="13954" max="13954" width="13.140625" style="13" customWidth="1"/>
    <col min="13955" max="13958" width="13" style="13" customWidth="1"/>
    <col min="13959" max="13965" width="11.7109375" style="13" customWidth="1"/>
    <col min="13966" max="13966" width="10.85546875" style="13" customWidth="1"/>
    <col min="13967" max="13967" width="11.7109375" style="13" customWidth="1"/>
    <col min="13968" max="13970" width="22.7109375" style="13" customWidth="1"/>
    <col min="13971" max="13973" width="20.7109375" style="13" customWidth="1"/>
    <col min="13974" max="14161" width="8.85546875" style="13"/>
    <col min="14162" max="14162" width="6.140625" style="13" customWidth="1"/>
    <col min="14163" max="14163" width="20.28515625" style="13" customWidth="1"/>
    <col min="14164" max="14164" width="12.42578125" style="13" customWidth="1"/>
    <col min="14165" max="14165" width="13" style="13" customWidth="1"/>
    <col min="14166" max="14166" width="12.5703125" style="13" customWidth="1"/>
    <col min="14167" max="14180" width="11.7109375" style="13" customWidth="1"/>
    <col min="14181" max="14181" width="12.28515625" style="13" customWidth="1"/>
    <col min="14182" max="14182" width="11.7109375" style="13" customWidth="1"/>
    <col min="14183" max="14183" width="12.85546875" style="13" customWidth="1"/>
    <col min="14184" max="14184" width="11.7109375" style="13" customWidth="1"/>
    <col min="14185" max="14185" width="12.7109375" style="13" customWidth="1"/>
    <col min="14186" max="14186" width="11.7109375" style="13" customWidth="1"/>
    <col min="14187" max="14187" width="13" style="13" customWidth="1"/>
    <col min="14188" max="14199" width="11.7109375" style="13" customWidth="1"/>
    <col min="14200" max="14200" width="12.5703125" style="13" customWidth="1"/>
    <col min="14201" max="14201" width="11.7109375" style="13" customWidth="1"/>
    <col min="14202" max="14202" width="13" style="13" customWidth="1"/>
    <col min="14203" max="14208" width="11.7109375" style="13" customWidth="1"/>
    <col min="14209" max="14209" width="13.7109375" style="13" customWidth="1"/>
    <col min="14210" max="14210" width="13.140625" style="13" customWidth="1"/>
    <col min="14211" max="14214" width="13" style="13" customWidth="1"/>
    <col min="14215" max="14221" width="11.7109375" style="13" customWidth="1"/>
    <col min="14222" max="14222" width="10.85546875" style="13" customWidth="1"/>
    <col min="14223" max="14223" width="11.7109375" style="13" customWidth="1"/>
    <col min="14224" max="14226" width="22.7109375" style="13" customWidth="1"/>
    <col min="14227" max="14229" width="20.7109375" style="13" customWidth="1"/>
    <col min="14230" max="14417" width="8.85546875" style="13"/>
    <col min="14418" max="14418" width="6.140625" style="13" customWidth="1"/>
    <col min="14419" max="14419" width="20.28515625" style="13" customWidth="1"/>
    <col min="14420" max="14420" width="12.42578125" style="13" customWidth="1"/>
    <col min="14421" max="14421" width="13" style="13" customWidth="1"/>
    <col min="14422" max="14422" width="12.5703125" style="13" customWidth="1"/>
    <col min="14423" max="14436" width="11.7109375" style="13" customWidth="1"/>
    <col min="14437" max="14437" width="12.28515625" style="13" customWidth="1"/>
    <col min="14438" max="14438" width="11.7109375" style="13" customWidth="1"/>
    <col min="14439" max="14439" width="12.85546875" style="13" customWidth="1"/>
    <col min="14440" max="14440" width="11.7109375" style="13" customWidth="1"/>
    <col min="14441" max="14441" width="12.7109375" style="13" customWidth="1"/>
    <col min="14442" max="14442" width="11.7109375" style="13" customWidth="1"/>
    <col min="14443" max="14443" width="13" style="13" customWidth="1"/>
    <col min="14444" max="14455" width="11.7109375" style="13" customWidth="1"/>
    <col min="14456" max="14456" width="12.5703125" style="13" customWidth="1"/>
    <col min="14457" max="14457" width="11.7109375" style="13" customWidth="1"/>
    <col min="14458" max="14458" width="13" style="13" customWidth="1"/>
    <col min="14459" max="14464" width="11.7109375" style="13" customWidth="1"/>
    <col min="14465" max="14465" width="13.7109375" style="13" customWidth="1"/>
    <col min="14466" max="14466" width="13.140625" style="13" customWidth="1"/>
    <col min="14467" max="14470" width="13" style="13" customWidth="1"/>
    <col min="14471" max="14477" width="11.7109375" style="13" customWidth="1"/>
    <col min="14478" max="14478" width="10.85546875" style="13" customWidth="1"/>
    <col min="14479" max="14479" width="11.7109375" style="13" customWidth="1"/>
    <col min="14480" max="14482" width="22.7109375" style="13" customWidth="1"/>
    <col min="14483" max="14485" width="20.7109375" style="13" customWidth="1"/>
    <col min="14486" max="14673" width="8.85546875" style="13"/>
    <col min="14674" max="14674" width="6.140625" style="13" customWidth="1"/>
    <col min="14675" max="14675" width="20.28515625" style="13" customWidth="1"/>
    <col min="14676" max="14676" width="12.42578125" style="13" customWidth="1"/>
    <col min="14677" max="14677" width="13" style="13" customWidth="1"/>
    <col min="14678" max="14678" width="12.5703125" style="13" customWidth="1"/>
    <col min="14679" max="14692" width="11.7109375" style="13" customWidth="1"/>
    <col min="14693" max="14693" width="12.28515625" style="13" customWidth="1"/>
    <col min="14694" max="14694" width="11.7109375" style="13" customWidth="1"/>
    <col min="14695" max="14695" width="12.85546875" style="13" customWidth="1"/>
    <col min="14696" max="14696" width="11.7109375" style="13" customWidth="1"/>
    <col min="14697" max="14697" width="12.7109375" style="13" customWidth="1"/>
    <col min="14698" max="14698" width="11.7109375" style="13" customWidth="1"/>
    <col min="14699" max="14699" width="13" style="13" customWidth="1"/>
    <col min="14700" max="14711" width="11.7109375" style="13" customWidth="1"/>
    <col min="14712" max="14712" width="12.5703125" style="13" customWidth="1"/>
    <col min="14713" max="14713" width="11.7109375" style="13" customWidth="1"/>
    <col min="14714" max="14714" width="13" style="13" customWidth="1"/>
    <col min="14715" max="14720" width="11.7109375" style="13" customWidth="1"/>
    <col min="14721" max="14721" width="13.7109375" style="13" customWidth="1"/>
    <col min="14722" max="14722" width="13.140625" style="13" customWidth="1"/>
    <col min="14723" max="14726" width="13" style="13" customWidth="1"/>
    <col min="14727" max="14733" width="11.7109375" style="13" customWidth="1"/>
    <col min="14734" max="14734" width="10.85546875" style="13" customWidth="1"/>
    <col min="14735" max="14735" width="11.7109375" style="13" customWidth="1"/>
    <col min="14736" max="14738" width="22.7109375" style="13" customWidth="1"/>
    <col min="14739" max="14741" width="20.7109375" style="13" customWidth="1"/>
    <col min="14742" max="14929" width="8.85546875" style="13"/>
    <col min="14930" max="14930" width="6.140625" style="13" customWidth="1"/>
    <col min="14931" max="14931" width="20.28515625" style="13" customWidth="1"/>
    <col min="14932" max="14932" width="12.42578125" style="13" customWidth="1"/>
    <col min="14933" max="14933" width="13" style="13" customWidth="1"/>
    <col min="14934" max="14934" width="12.5703125" style="13" customWidth="1"/>
    <col min="14935" max="14948" width="11.7109375" style="13" customWidth="1"/>
    <col min="14949" max="14949" width="12.28515625" style="13" customWidth="1"/>
    <col min="14950" max="14950" width="11.7109375" style="13" customWidth="1"/>
    <col min="14951" max="14951" width="12.85546875" style="13" customWidth="1"/>
    <col min="14952" max="14952" width="11.7109375" style="13" customWidth="1"/>
    <col min="14953" max="14953" width="12.7109375" style="13" customWidth="1"/>
    <col min="14954" max="14954" width="11.7109375" style="13" customWidth="1"/>
    <col min="14955" max="14955" width="13" style="13" customWidth="1"/>
    <col min="14956" max="14967" width="11.7109375" style="13" customWidth="1"/>
    <col min="14968" max="14968" width="12.5703125" style="13" customWidth="1"/>
    <col min="14969" max="14969" width="11.7109375" style="13" customWidth="1"/>
    <col min="14970" max="14970" width="13" style="13" customWidth="1"/>
    <col min="14971" max="14976" width="11.7109375" style="13" customWidth="1"/>
    <col min="14977" max="14977" width="13.7109375" style="13" customWidth="1"/>
    <col min="14978" max="14978" width="13.140625" style="13" customWidth="1"/>
    <col min="14979" max="14982" width="13" style="13" customWidth="1"/>
    <col min="14983" max="14989" width="11.7109375" style="13" customWidth="1"/>
    <col min="14990" max="14990" width="10.85546875" style="13" customWidth="1"/>
    <col min="14991" max="14991" width="11.7109375" style="13" customWidth="1"/>
    <col min="14992" max="14994" width="22.7109375" style="13" customWidth="1"/>
    <col min="14995" max="14997" width="20.7109375" style="13" customWidth="1"/>
    <col min="14998" max="15185" width="8.85546875" style="13"/>
    <col min="15186" max="15186" width="6.140625" style="13" customWidth="1"/>
    <col min="15187" max="15187" width="20.28515625" style="13" customWidth="1"/>
    <col min="15188" max="15188" width="12.42578125" style="13" customWidth="1"/>
    <col min="15189" max="15189" width="13" style="13" customWidth="1"/>
    <col min="15190" max="15190" width="12.5703125" style="13" customWidth="1"/>
    <col min="15191" max="15204" width="11.7109375" style="13" customWidth="1"/>
    <col min="15205" max="15205" width="12.28515625" style="13" customWidth="1"/>
    <col min="15206" max="15206" width="11.7109375" style="13" customWidth="1"/>
    <col min="15207" max="15207" width="12.85546875" style="13" customWidth="1"/>
    <col min="15208" max="15208" width="11.7109375" style="13" customWidth="1"/>
    <col min="15209" max="15209" width="12.7109375" style="13" customWidth="1"/>
    <col min="15210" max="15210" width="11.7109375" style="13" customWidth="1"/>
    <col min="15211" max="15211" width="13" style="13" customWidth="1"/>
    <col min="15212" max="15223" width="11.7109375" style="13" customWidth="1"/>
    <col min="15224" max="15224" width="12.5703125" style="13" customWidth="1"/>
    <col min="15225" max="15225" width="11.7109375" style="13" customWidth="1"/>
    <col min="15226" max="15226" width="13" style="13" customWidth="1"/>
    <col min="15227" max="15232" width="11.7109375" style="13" customWidth="1"/>
    <col min="15233" max="15233" width="13.7109375" style="13" customWidth="1"/>
    <col min="15234" max="15234" width="13.140625" style="13" customWidth="1"/>
    <col min="15235" max="15238" width="13" style="13" customWidth="1"/>
    <col min="15239" max="15245" width="11.7109375" style="13" customWidth="1"/>
    <col min="15246" max="15246" width="10.85546875" style="13" customWidth="1"/>
    <col min="15247" max="15247" width="11.7109375" style="13" customWidth="1"/>
    <col min="15248" max="15250" width="22.7109375" style="13" customWidth="1"/>
    <col min="15251" max="15253" width="20.7109375" style="13" customWidth="1"/>
    <col min="15254" max="15441" width="8.85546875" style="13"/>
    <col min="15442" max="15442" width="6.140625" style="13" customWidth="1"/>
    <col min="15443" max="15443" width="20.28515625" style="13" customWidth="1"/>
    <col min="15444" max="15444" width="12.42578125" style="13" customWidth="1"/>
    <col min="15445" max="15445" width="13" style="13" customWidth="1"/>
    <col min="15446" max="15446" width="12.5703125" style="13" customWidth="1"/>
    <col min="15447" max="15460" width="11.7109375" style="13" customWidth="1"/>
    <col min="15461" max="15461" width="12.28515625" style="13" customWidth="1"/>
    <col min="15462" max="15462" width="11.7109375" style="13" customWidth="1"/>
    <col min="15463" max="15463" width="12.85546875" style="13" customWidth="1"/>
    <col min="15464" max="15464" width="11.7109375" style="13" customWidth="1"/>
    <col min="15465" max="15465" width="12.7109375" style="13" customWidth="1"/>
    <col min="15466" max="15466" width="11.7109375" style="13" customWidth="1"/>
    <col min="15467" max="15467" width="13" style="13" customWidth="1"/>
    <col min="15468" max="15479" width="11.7109375" style="13" customWidth="1"/>
    <col min="15480" max="15480" width="12.5703125" style="13" customWidth="1"/>
    <col min="15481" max="15481" width="11.7109375" style="13" customWidth="1"/>
    <col min="15482" max="15482" width="13" style="13" customWidth="1"/>
    <col min="15483" max="15488" width="11.7109375" style="13" customWidth="1"/>
    <col min="15489" max="15489" width="13.7109375" style="13" customWidth="1"/>
    <col min="15490" max="15490" width="13.140625" style="13" customWidth="1"/>
    <col min="15491" max="15494" width="13" style="13" customWidth="1"/>
    <col min="15495" max="15501" width="11.7109375" style="13" customWidth="1"/>
    <col min="15502" max="15502" width="10.85546875" style="13" customWidth="1"/>
    <col min="15503" max="15503" width="11.7109375" style="13" customWidth="1"/>
    <col min="15504" max="15506" width="22.7109375" style="13" customWidth="1"/>
    <col min="15507" max="15509" width="20.7109375" style="13" customWidth="1"/>
    <col min="15510" max="15697" width="8.85546875" style="13"/>
    <col min="15698" max="15698" width="6.140625" style="13" customWidth="1"/>
    <col min="15699" max="15699" width="20.28515625" style="13" customWidth="1"/>
    <col min="15700" max="15700" width="12.42578125" style="13" customWidth="1"/>
    <col min="15701" max="15701" width="13" style="13" customWidth="1"/>
    <col min="15702" max="15702" width="12.5703125" style="13" customWidth="1"/>
    <col min="15703" max="15716" width="11.7109375" style="13" customWidth="1"/>
    <col min="15717" max="15717" width="12.28515625" style="13" customWidth="1"/>
    <col min="15718" max="15718" width="11.7109375" style="13" customWidth="1"/>
    <col min="15719" max="15719" width="12.85546875" style="13" customWidth="1"/>
    <col min="15720" max="15720" width="11.7109375" style="13" customWidth="1"/>
    <col min="15721" max="15721" width="12.7109375" style="13" customWidth="1"/>
    <col min="15722" max="15722" width="11.7109375" style="13" customWidth="1"/>
    <col min="15723" max="15723" width="13" style="13" customWidth="1"/>
    <col min="15724" max="15735" width="11.7109375" style="13" customWidth="1"/>
    <col min="15736" max="15736" width="12.5703125" style="13" customWidth="1"/>
    <col min="15737" max="15737" width="11.7109375" style="13" customWidth="1"/>
    <col min="15738" max="15738" width="13" style="13" customWidth="1"/>
    <col min="15739" max="15744" width="11.7109375" style="13" customWidth="1"/>
    <col min="15745" max="15745" width="13.7109375" style="13" customWidth="1"/>
    <col min="15746" max="15746" width="13.140625" style="13" customWidth="1"/>
    <col min="15747" max="15750" width="13" style="13" customWidth="1"/>
    <col min="15751" max="15757" width="11.7109375" style="13" customWidth="1"/>
    <col min="15758" max="15758" width="10.85546875" style="13" customWidth="1"/>
    <col min="15759" max="15759" width="11.7109375" style="13" customWidth="1"/>
    <col min="15760" max="15762" width="22.7109375" style="13" customWidth="1"/>
    <col min="15763" max="15765" width="20.7109375" style="13" customWidth="1"/>
    <col min="15766" max="15953" width="8.85546875" style="13"/>
    <col min="15954" max="15954" width="6.140625" style="13" customWidth="1"/>
    <col min="15955" max="15955" width="20.28515625" style="13" customWidth="1"/>
    <col min="15956" max="15956" width="12.42578125" style="13" customWidth="1"/>
    <col min="15957" max="15957" width="13" style="13" customWidth="1"/>
    <col min="15958" max="15958" width="12.5703125" style="13" customWidth="1"/>
    <col min="15959" max="15972" width="11.7109375" style="13" customWidth="1"/>
    <col min="15973" max="15973" width="12.28515625" style="13" customWidth="1"/>
    <col min="15974" max="15974" width="11.7109375" style="13" customWidth="1"/>
    <col min="15975" max="15975" width="12.85546875" style="13" customWidth="1"/>
    <col min="15976" max="15976" width="11.7109375" style="13" customWidth="1"/>
    <col min="15977" max="15977" width="12.7109375" style="13" customWidth="1"/>
    <col min="15978" max="15978" width="11.7109375" style="13" customWidth="1"/>
    <col min="15979" max="15979" width="13" style="13" customWidth="1"/>
    <col min="15980" max="15991" width="11.7109375" style="13" customWidth="1"/>
    <col min="15992" max="15992" width="12.5703125" style="13" customWidth="1"/>
    <col min="15993" max="15993" width="11.7109375" style="13" customWidth="1"/>
    <col min="15994" max="15994" width="13" style="13" customWidth="1"/>
    <col min="15995" max="16000" width="11.7109375" style="13" customWidth="1"/>
    <col min="16001" max="16001" width="13.7109375" style="13" customWidth="1"/>
    <col min="16002" max="16002" width="13.140625" style="13" customWidth="1"/>
    <col min="16003" max="16006" width="13" style="13" customWidth="1"/>
    <col min="16007" max="16013" width="11.7109375" style="13" customWidth="1"/>
    <col min="16014" max="16014" width="10.85546875" style="13" customWidth="1"/>
    <col min="16015" max="16015" width="11.7109375" style="13" customWidth="1"/>
    <col min="16016" max="16018" width="22.7109375" style="13" customWidth="1"/>
    <col min="16019" max="16021" width="20.7109375" style="13" customWidth="1"/>
    <col min="16022" max="16384" width="8.85546875" style="13"/>
  </cols>
  <sheetData>
    <row r="1" spans="1:34" s="19" customFormat="1" ht="24.75" customHeight="1">
      <c r="A1" s="17"/>
      <c r="B1" s="18" t="s">
        <v>87</v>
      </c>
      <c r="C1" s="18"/>
      <c r="D1" s="18"/>
      <c r="E1" s="18"/>
      <c r="F1" s="18"/>
      <c r="G1" s="18"/>
      <c r="H1" s="18"/>
      <c r="I1" s="18"/>
      <c r="J1" s="18"/>
      <c r="L1" s="18"/>
      <c r="M1" s="18"/>
      <c r="N1" s="18"/>
      <c r="O1" s="18"/>
      <c r="P1" s="18"/>
    </row>
    <row r="2" spans="1:34" s="20" customFormat="1" ht="15.75" customHeight="1">
      <c r="B2" s="45" t="s">
        <v>88</v>
      </c>
      <c r="H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s="22" customFormat="1" ht="32.25" customHeight="1">
      <c r="A3" s="78" t="s">
        <v>29</v>
      </c>
      <c r="B3" s="81" t="s">
        <v>72</v>
      </c>
      <c r="C3" s="84"/>
      <c r="D3" s="85"/>
      <c r="E3" s="81" t="s">
        <v>73</v>
      </c>
      <c r="F3" s="84"/>
      <c r="G3" s="85"/>
      <c r="H3" s="81" t="s">
        <v>74</v>
      </c>
      <c r="I3" s="84"/>
      <c r="J3" s="85"/>
      <c r="K3" s="81" t="s">
        <v>75</v>
      </c>
      <c r="L3" s="82"/>
      <c r="M3" s="83"/>
      <c r="N3" s="81" t="s">
        <v>76</v>
      </c>
      <c r="O3" s="84"/>
      <c r="P3" s="85"/>
    </row>
    <row r="4" spans="1:34" s="22" customFormat="1" ht="20.25" customHeight="1">
      <c r="A4" s="79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</row>
    <row r="5" spans="1:34" s="24" customFormat="1" ht="18.75" customHeight="1">
      <c r="A5" s="5" t="s">
        <v>21</v>
      </c>
      <c r="B5" s="40"/>
      <c r="C5" s="40"/>
      <c r="D5" s="40"/>
      <c r="E5" s="40"/>
      <c r="F5" s="40"/>
      <c r="G5" s="40"/>
      <c r="H5" s="40"/>
      <c r="I5" s="40"/>
      <c r="J5" s="40"/>
      <c r="K5" s="40">
        <v>38.229999999999997</v>
      </c>
      <c r="L5" s="40">
        <v>27.74</v>
      </c>
      <c r="M5" s="40">
        <v>33.26</v>
      </c>
      <c r="N5" s="40">
        <v>60.99</v>
      </c>
      <c r="O5" s="40">
        <v>50.29</v>
      </c>
      <c r="P5" s="40">
        <v>55.83</v>
      </c>
    </row>
    <row r="6" spans="1:34" s="24" customFormat="1" ht="18.75" customHeight="1">
      <c r="A6" s="5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>
        <v>41.29</v>
      </c>
      <c r="L6" s="40">
        <v>33.21</v>
      </c>
      <c r="M6" s="40">
        <v>37.520000000000003</v>
      </c>
      <c r="N6" s="40">
        <v>71.91</v>
      </c>
      <c r="O6" s="40">
        <v>65.67</v>
      </c>
      <c r="P6" s="40">
        <v>68.95</v>
      </c>
    </row>
    <row r="7" spans="1:34" s="24" customFormat="1" ht="18.75" customHeight="1">
      <c r="A7" s="5" t="s">
        <v>23</v>
      </c>
      <c r="B7" s="40"/>
      <c r="C7" s="40"/>
      <c r="D7" s="40"/>
      <c r="E7" s="40"/>
      <c r="F7" s="40"/>
      <c r="G7" s="40"/>
      <c r="H7" s="40"/>
      <c r="I7" s="40"/>
      <c r="J7" s="40"/>
      <c r="K7" s="40">
        <v>42.94</v>
      </c>
      <c r="L7" s="40">
        <v>34.26</v>
      </c>
      <c r="M7" s="40">
        <v>38.89</v>
      </c>
      <c r="N7" s="40">
        <v>74.14</v>
      </c>
      <c r="O7" s="40">
        <v>67.459999999999994</v>
      </c>
      <c r="P7" s="40">
        <v>70.97</v>
      </c>
    </row>
    <row r="8" spans="1:34" s="24" customFormat="1" ht="18.75" customHeight="1">
      <c r="A8" s="5" t="s">
        <v>24</v>
      </c>
      <c r="B8" s="40">
        <v>57.39</v>
      </c>
      <c r="C8" s="40">
        <v>45.28</v>
      </c>
      <c r="D8" s="40">
        <v>51.65</v>
      </c>
      <c r="E8" s="40"/>
      <c r="F8" s="40"/>
      <c r="G8" s="40"/>
      <c r="H8" s="40">
        <v>30.82</v>
      </c>
      <c r="I8" s="40">
        <v>24.46</v>
      </c>
      <c r="J8" s="40">
        <v>27.82</v>
      </c>
      <c r="K8" s="40">
        <v>44.26</v>
      </c>
      <c r="L8" s="40">
        <v>35.049999999999997</v>
      </c>
      <c r="M8" s="40">
        <v>39.909999999999997</v>
      </c>
      <c r="N8" s="40">
        <v>79.75</v>
      </c>
      <c r="O8" s="40">
        <v>72.319999999999993</v>
      </c>
      <c r="P8" s="40">
        <v>76.2</v>
      </c>
    </row>
    <row r="9" spans="1:34" s="24" customFormat="1" ht="18.75" customHeight="1">
      <c r="A9" s="5" t="s">
        <v>25</v>
      </c>
      <c r="B9" s="40">
        <v>57.6</v>
      </c>
      <c r="C9" s="40">
        <v>46.2</v>
      </c>
      <c r="D9" s="40">
        <v>52.19</v>
      </c>
      <c r="E9" s="40"/>
      <c r="F9" s="40"/>
      <c r="G9" s="40"/>
      <c r="H9" s="40">
        <v>31.43</v>
      </c>
      <c r="I9" s="40">
        <v>25.17</v>
      </c>
      <c r="J9" s="40">
        <v>28.47</v>
      </c>
      <c r="K9" s="40">
        <v>44.58</v>
      </c>
      <c r="L9" s="40">
        <v>35.799999999999997</v>
      </c>
      <c r="M9" s="40">
        <v>40.42</v>
      </c>
      <c r="N9" s="40">
        <v>80.61</v>
      </c>
      <c r="O9" s="40">
        <v>73.02</v>
      </c>
      <c r="P9" s="40">
        <v>76.98</v>
      </c>
    </row>
    <row r="10" spans="1:34" s="24" customFormat="1" ht="18.75" customHeight="1">
      <c r="A10" s="5" t="s">
        <v>26</v>
      </c>
      <c r="B10" s="40">
        <v>58.57</v>
      </c>
      <c r="C10" s="40">
        <v>47.44</v>
      </c>
      <c r="D10" s="40">
        <v>53.27</v>
      </c>
      <c r="E10" s="40"/>
      <c r="F10" s="40"/>
      <c r="G10" s="40"/>
      <c r="H10" s="40">
        <v>31.53</v>
      </c>
      <c r="I10" s="40">
        <v>26.09</v>
      </c>
      <c r="J10" s="40">
        <v>28.96</v>
      </c>
      <c r="K10" s="40">
        <v>45.03</v>
      </c>
      <c r="L10" s="40">
        <v>36.81</v>
      </c>
      <c r="M10" s="40">
        <v>41.13</v>
      </c>
      <c r="N10" s="40">
        <v>81.77</v>
      </c>
      <c r="O10" s="40">
        <v>74.75</v>
      </c>
      <c r="P10" s="40">
        <v>78.41</v>
      </c>
    </row>
    <row r="11" spans="1:34" s="24" customFormat="1" ht="18.75" customHeight="1">
      <c r="A11" s="5" t="s">
        <v>27</v>
      </c>
      <c r="B11" s="40">
        <v>62.62</v>
      </c>
      <c r="C11" s="40">
        <v>53.23</v>
      </c>
      <c r="D11" s="40">
        <v>58.15</v>
      </c>
      <c r="E11" s="40"/>
      <c r="F11" s="40"/>
      <c r="G11" s="40"/>
      <c r="H11" s="40">
        <v>36.26</v>
      </c>
      <c r="I11" s="40">
        <v>30.4</v>
      </c>
      <c r="J11" s="40">
        <v>33.479999999999997</v>
      </c>
      <c r="K11" s="40">
        <v>49.4</v>
      </c>
      <c r="L11" s="40">
        <v>41.85</v>
      </c>
      <c r="M11" s="40">
        <v>45.81</v>
      </c>
      <c r="N11" s="40">
        <v>84.47</v>
      </c>
      <c r="O11" s="40">
        <v>79.3</v>
      </c>
      <c r="P11" s="40">
        <v>81.99</v>
      </c>
    </row>
    <row r="12" spans="1:34" s="24" customFormat="1" ht="18.75" customHeight="1">
      <c r="A12" s="5" t="s">
        <v>28</v>
      </c>
      <c r="B12" s="40">
        <v>64.838810909584524</v>
      </c>
      <c r="C12" s="40">
        <v>55.510294483625287</v>
      </c>
      <c r="D12" s="40">
        <v>60.371303594469921</v>
      </c>
      <c r="E12" s="40">
        <v>94.849640252786301</v>
      </c>
      <c r="F12" s="40">
        <v>90.711625341610315</v>
      </c>
      <c r="G12" s="40">
        <v>92.86212693561987</v>
      </c>
      <c r="H12" s="40">
        <v>37.189605483677582</v>
      </c>
      <c r="I12" s="40">
        <v>31.566102212568836</v>
      </c>
      <c r="J12" s="40">
        <v>34.511008169955339</v>
      </c>
      <c r="K12" s="40">
        <v>50.950080046949068</v>
      </c>
      <c r="L12" s="40">
        <v>43.544727378831723</v>
      </c>
      <c r="M12" s="40">
        <v>47.413191464193368</v>
      </c>
      <c r="N12" s="40">
        <v>85.030037102496536</v>
      </c>
      <c r="O12" s="40">
        <v>80.771776981166866</v>
      </c>
      <c r="P12" s="40">
        <v>82.987640300473117</v>
      </c>
    </row>
    <row r="13" spans="1:34" s="24" customFormat="1" ht="18.75" hidden="1" customHeight="1">
      <c r="A13" s="5" t="s">
        <v>44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34" s="24" customFormat="1" ht="18.75" hidden="1" customHeight="1">
      <c r="A14" s="5" t="s">
        <v>45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34" ht="18.75" customHeight="1">
      <c r="A15" s="49"/>
      <c r="B15" s="50" t="s">
        <v>89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34" ht="18.75" customHeight="1">
      <c r="A16" s="5" t="s">
        <v>21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8.75" customHeight="1">
      <c r="A17" s="5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47" customFormat="1" ht="18.75" customHeight="1">
      <c r="A18" s="46" t="s">
        <v>23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18.75" customHeight="1">
      <c r="A19" s="5" t="s">
        <v>24</v>
      </c>
      <c r="B19" s="11">
        <v>52.2</v>
      </c>
      <c r="C19" s="11">
        <v>37.549999999999997</v>
      </c>
      <c r="D19" s="11">
        <v>45.41</v>
      </c>
      <c r="E19" s="11"/>
      <c r="F19" s="11"/>
      <c r="G19" s="11"/>
      <c r="H19" s="11">
        <v>26.55</v>
      </c>
      <c r="I19" s="11">
        <v>19.11</v>
      </c>
      <c r="J19" s="11">
        <v>23.15</v>
      </c>
      <c r="K19" s="11">
        <v>39.76</v>
      </c>
      <c r="L19" s="11">
        <v>28.73</v>
      </c>
      <c r="M19" s="11">
        <v>34.68</v>
      </c>
      <c r="N19" s="11">
        <v>85.55</v>
      </c>
      <c r="O19" s="11">
        <v>71.819999999999993</v>
      </c>
      <c r="P19" s="11">
        <v>79.069999999999993</v>
      </c>
    </row>
    <row r="20" spans="1:16" ht="18.75" customHeight="1">
      <c r="A20" s="5" t="s">
        <v>25</v>
      </c>
      <c r="B20" s="11">
        <v>54.78</v>
      </c>
      <c r="C20" s="11">
        <v>40.32</v>
      </c>
      <c r="D20" s="11">
        <v>48.06</v>
      </c>
      <c r="E20" s="11"/>
      <c r="F20" s="11"/>
      <c r="G20" s="11"/>
      <c r="H20" s="11">
        <v>27.85</v>
      </c>
      <c r="I20" s="11">
        <v>20.92</v>
      </c>
      <c r="J20" s="11">
        <v>24.65</v>
      </c>
      <c r="K20" s="11">
        <v>41.63</v>
      </c>
      <c r="L20" s="11">
        <v>30.89</v>
      </c>
      <c r="M20" s="11">
        <v>36.65</v>
      </c>
      <c r="N20" s="67">
        <v>87.95</v>
      </c>
      <c r="O20" s="11">
        <v>74.61</v>
      </c>
      <c r="P20" s="11">
        <v>81.63</v>
      </c>
    </row>
    <row r="21" spans="1:16" ht="18.75" customHeight="1">
      <c r="A21" s="5" t="s">
        <v>26</v>
      </c>
      <c r="B21" s="11">
        <v>58.3</v>
      </c>
      <c r="C21" s="11">
        <v>44.57</v>
      </c>
      <c r="D21" s="11">
        <v>51.92</v>
      </c>
      <c r="E21" s="11"/>
      <c r="F21" s="11"/>
      <c r="G21" s="11"/>
      <c r="H21" s="11">
        <v>29.18</v>
      </c>
      <c r="I21" s="11">
        <v>21.84</v>
      </c>
      <c r="J21" s="11">
        <v>25.75</v>
      </c>
      <c r="K21" s="67">
        <v>43.98</v>
      </c>
      <c r="L21" s="11">
        <v>33.340000000000003</v>
      </c>
      <c r="M21" s="67">
        <v>39.020000000000003</v>
      </c>
      <c r="N21" s="11">
        <v>91.2</v>
      </c>
      <c r="O21" s="11">
        <v>77.87</v>
      </c>
      <c r="P21" s="11">
        <v>84.87</v>
      </c>
    </row>
    <row r="22" spans="1:16" ht="18.75" customHeight="1">
      <c r="A22" s="5" t="s">
        <v>27</v>
      </c>
      <c r="B22" s="11">
        <v>55.81</v>
      </c>
      <c r="C22" s="67">
        <v>48.99</v>
      </c>
      <c r="D22" s="11">
        <v>52.64</v>
      </c>
      <c r="E22" s="11"/>
      <c r="F22" s="11"/>
      <c r="G22" s="11"/>
      <c r="H22" s="11">
        <v>30.12</v>
      </c>
      <c r="I22" s="11">
        <v>25.31</v>
      </c>
      <c r="J22" s="11">
        <v>27.91</v>
      </c>
      <c r="K22" s="11">
        <v>43.14</v>
      </c>
      <c r="L22" s="11">
        <v>37.47</v>
      </c>
      <c r="M22" s="11">
        <v>40.520000000000003</v>
      </c>
      <c r="N22" s="11">
        <v>87.68</v>
      </c>
      <c r="O22" s="11">
        <v>85.5</v>
      </c>
      <c r="P22" s="11">
        <v>86.65</v>
      </c>
    </row>
    <row r="23" spans="1:16" ht="18.75" customHeight="1">
      <c r="A23" s="5" t="s">
        <v>28</v>
      </c>
      <c r="B23" s="11">
        <v>66.16710566538373</v>
      </c>
      <c r="C23" s="11">
        <v>58.71243817322781</v>
      </c>
      <c r="D23" s="11">
        <v>62.683097483445522</v>
      </c>
      <c r="E23" s="67">
        <v>103.97352622887358</v>
      </c>
      <c r="F23" s="67">
        <v>101.15771631478069</v>
      </c>
      <c r="G23" s="67">
        <v>102.63257367156436</v>
      </c>
      <c r="H23" s="11">
        <v>35.56860854226462</v>
      </c>
      <c r="I23" s="11">
        <v>30.715949730466281</v>
      </c>
      <c r="J23" s="11">
        <v>33.329835827055312</v>
      </c>
      <c r="K23" s="11">
        <v>51.092311487261561</v>
      </c>
      <c r="L23" s="11">
        <v>45.088595892792711</v>
      </c>
      <c r="M23" s="11">
        <v>48.304093285228369</v>
      </c>
      <c r="N23" s="11">
        <v>92.922246829766465</v>
      </c>
      <c r="O23" s="11">
        <v>90.335836944259484</v>
      </c>
      <c r="P23" s="11">
        <v>91.696609955796816</v>
      </c>
    </row>
    <row r="24" spans="1:16" ht="18.75" hidden="1" customHeight="1">
      <c r="A24" s="5" t="s">
        <v>44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18.75" hidden="1" customHeight="1">
      <c r="A25" s="5" t="s">
        <v>45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8.75" customHeight="1">
      <c r="A26" s="49"/>
      <c r="B26" s="50" t="s">
        <v>90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18.75" customHeight="1">
      <c r="A27" s="5" t="s">
        <v>21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8.75" customHeight="1">
      <c r="A28" s="5" t="s">
        <v>22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8.75" customHeight="1">
      <c r="A29" s="5" t="s">
        <v>23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8.75" customHeight="1">
      <c r="A30" s="5" t="s">
        <v>24</v>
      </c>
      <c r="B30" s="11">
        <v>43.25</v>
      </c>
      <c r="C30" s="11">
        <v>30.48</v>
      </c>
      <c r="D30" s="11">
        <v>37.159999999999997</v>
      </c>
      <c r="E30" s="11"/>
      <c r="F30" s="11"/>
      <c r="G30" s="11"/>
      <c r="H30" s="11">
        <v>21.45</v>
      </c>
      <c r="I30" s="11">
        <v>12.64</v>
      </c>
      <c r="J30" s="11">
        <v>17.18</v>
      </c>
      <c r="K30" s="67">
        <v>32.99</v>
      </c>
      <c r="L30" s="67">
        <v>21.95</v>
      </c>
      <c r="M30" s="11">
        <v>27.68</v>
      </c>
      <c r="N30" s="11">
        <v>85.64</v>
      </c>
      <c r="O30" s="11">
        <v>73.739999999999995</v>
      </c>
      <c r="P30" s="11">
        <v>79.88</v>
      </c>
    </row>
    <row r="31" spans="1:16" ht="18.75" customHeight="1">
      <c r="A31" s="5" t="s">
        <v>25</v>
      </c>
      <c r="B31" s="11">
        <v>44.65</v>
      </c>
      <c r="C31" s="67">
        <v>33</v>
      </c>
      <c r="D31" s="11">
        <v>39.08</v>
      </c>
      <c r="E31" s="11"/>
      <c r="F31" s="11"/>
      <c r="G31" s="11"/>
      <c r="H31" s="11">
        <v>21.66</v>
      </c>
      <c r="I31" s="11">
        <v>13.12</v>
      </c>
      <c r="J31" s="11">
        <v>17.510000000000002</v>
      </c>
      <c r="K31" s="11">
        <v>33.700000000000003</v>
      </c>
      <c r="L31" s="11">
        <v>23.36</v>
      </c>
      <c r="M31" s="11">
        <v>28.72</v>
      </c>
      <c r="N31" s="11">
        <v>87.89</v>
      </c>
      <c r="O31" s="11">
        <v>77.17</v>
      </c>
      <c r="P31" s="11">
        <v>82.69</v>
      </c>
    </row>
    <row r="32" spans="1:16" ht="18.75" customHeight="1">
      <c r="A32" s="5" t="s">
        <v>26</v>
      </c>
      <c r="B32" s="11">
        <v>47.48</v>
      </c>
      <c r="C32" s="11">
        <v>35.49</v>
      </c>
      <c r="D32" s="11">
        <v>41.75</v>
      </c>
      <c r="E32" s="11"/>
      <c r="F32" s="11"/>
      <c r="G32" s="11"/>
      <c r="H32" s="11">
        <v>23.39</v>
      </c>
      <c r="I32" s="11">
        <v>14.72</v>
      </c>
      <c r="J32" s="11">
        <v>19.18</v>
      </c>
      <c r="K32" s="11">
        <v>35.86</v>
      </c>
      <c r="L32" s="11">
        <v>25.32</v>
      </c>
      <c r="M32" s="11">
        <v>30.79</v>
      </c>
      <c r="N32" s="11">
        <v>90.15</v>
      </c>
      <c r="O32" s="67">
        <v>80</v>
      </c>
      <c r="P32" s="11">
        <v>85.22</v>
      </c>
    </row>
    <row r="33" spans="1:16" ht="18.75" customHeight="1">
      <c r="A33" s="5" t="s">
        <v>27</v>
      </c>
      <c r="B33" s="11">
        <v>48.84</v>
      </c>
      <c r="C33" s="11">
        <v>37.22</v>
      </c>
      <c r="D33" s="11">
        <v>43.27</v>
      </c>
      <c r="E33" s="11"/>
      <c r="F33" s="11"/>
      <c r="G33" s="11"/>
      <c r="H33" s="11">
        <v>24.25</v>
      </c>
      <c r="I33" s="11">
        <v>16.2</v>
      </c>
      <c r="J33" s="11">
        <v>20.329999999999998</v>
      </c>
      <c r="K33" s="11">
        <v>36.93</v>
      </c>
      <c r="L33" s="11">
        <v>26.89</v>
      </c>
      <c r="M33" s="11">
        <v>32.08</v>
      </c>
      <c r="N33" s="11">
        <v>91.25</v>
      </c>
      <c r="O33" s="11">
        <v>83.34</v>
      </c>
      <c r="P33" s="11">
        <v>87.41</v>
      </c>
    </row>
    <row r="34" spans="1:16" ht="18.75" customHeight="1">
      <c r="A34" s="5" t="s">
        <v>28</v>
      </c>
      <c r="B34" s="11">
        <v>51.680269571909406</v>
      </c>
      <c r="C34" s="11">
        <v>40.657889964079516</v>
      </c>
      <c r="D34" s="11">
        <v>46.372794996921293</v>
      </c>
      <c r="E34" s="67">
        <v>106.01577762379458</v>
      </c>
      <c r="F34" s="11">
        <v>99.628116004996471</v>
      </c>
      <c r="G34" s="67">
        <v>102.91694285979234</v>
      </c>
      <c r="H34" s="11">
        <v>27.705407581712432</v>
      </c>
      <c r="I34" s="11">
        <v>19.371499709087836</v>
      </c>
      <c r="J34" s="11">
        <v>23.617663298943981</v>
      </c>
      <c r="K34" s="11">
        <v>40.25923369739936</v>
      </c>
      <c r="L34" s="11">
        <v>30.326608729215728</v>
      </c>
      <c r="M34" s="11">
        <v>35.433628698413251</v>
      </c>
      <c r="N34" s="67">
        <v>94.340362193119958</v>
      </c>
      <c r="O34" s="67">
        <v>87.442155667778053</v>
      </c>
      <c r="P34" s="67">
        <v>90.988278219228803</v>
      </c>
    </row>
    <row r="35" spans="1:16" ht="18.75" hidden="1" customHeight="1">
      <c r="A35" s="5" t="s">
        <v>44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18.75" hidden="1" customHeight="1">
      <c r="A36" s="5" t="s">
        <v>45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</sheetData>
  <mergeCells count="6">
    <mergeCell ref="N3:P3"/>
    <mergeCell ref="A3:A4"/>
    <mergeCell ref="B3:D3"/>
    <mergeCell ref="E3:G3"/>
    <mergeCell ref="H3:J3"/>
    <mergeCell ref="K3:M3"/>
  </mergeCells>
  <printOptions horizontalCentered="1"/>
  <pageMargins left="0.47" right="0.16" top="0.35" bottom="0.41" header="0.22" footer="0.17"/>
  <pageSetup paperSize="9" scale="90" firstPageNumber="11" orientation="portrait" useFirstPageNumber="1" r:id="rId1"/>
  <headerFooter alignWithMargins="0">
    <oddFooter>&amp;LStatistics of School Education 2008-09&amp;CS-&amp;P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40"/>
  <sheetViews>
    <sheetView view="pageBreakPreview" zoomScaleSheetLayoutView="100" workbookViewId="0">
      <selection activeCell="B29" sqref="B29"/>
    </sheetView>
  </sheetViews>
  <sheetFormatPr defaultColWidth="8.85546875" defaultRowHeight="15.75"/>
  <cols>
    <col min="1" max="1" width="12" style="13" customWidth="1"/>
    <col min="2" max="10" width="8" style="13" customWidth="1"/>
    <col min="11" max="75" width="8.85546875" style="13"/>
    <col min="76" max="76" width="6.140625" style="13" customWidth="1"/>
    <col min="77" max="77" width="20.28515625" style="13" customWidth="1"/>
    <col min="78" max="78" width="12.42578125" style="13" customWidth="1"/>
    <col min="79" max="79" width="13" style="13" customWidth="1"/>
    <col min="80" max="80" width="12.5703125" style="13" customWidth="1"/>
    <col min="81" max="94" width="11.7109375" style="13" customWidth="1"/>
    <col min="95" max="95" width="12.28515625" style="13" customWidth="1"/>
    <col min="96" max="96" width="11.7109375" style="13" customWidth="1"/>
    <col min="97" max="97" width="12.85546875" style="13" customWidth="1"/>
    <col min="98" max="98" width="11.7109375" style="13" customWidth="1"/>
    <col min="99" max="99" width="12.7109375" style="13" customWidth="1"/>
    <col min="100" max="100" width="11.7109375" style="13" customWidth="1"/>
    <col min="101" max="101" width="13" style="13" customWidth="1"/>
    <col min="102" max="113" width="11.7109375" style="13" customWidth="1"/>
    <col min="114" max="114" width="12.5703125" style="13" customWidth="1"/>
    <col min="115" max="115" width="11.7109375" style="13" customWidth="1"/>
    <col min="116" max="116" width="13" style="13" customWidth="1"/>
    <col min="117" max="122" width="11.7109375" style="13" customWidth="1"/>
    <col min="123" max="123" width="13.7109375" style="13" customWidth="1"/>
    <col min="124" max="124" width="13.140625" style="13" customWidth="1"/>
    <col min="125" max="128" width="13" style="13" customWidth="1"/>
    <col min="129" max="135" width="11.7109375" style="13" customWidth="1"/>
    <col min="136" max="136" width="10.85546875" style="13" customWidth="1"/>
    <col min="137" max="137" width="11.7109375" style="13" customWidth="1"/>
    <col min="138" max="140" width="22.7109375" style="13" customWidth="1"/>
    <col min="141" max="143" width="20.7109375" style="13" customWidth="1"/>
    <col min="144" max="331" width="8.85546875" style="13"/>
    <col min="332" max="332" width="6.140625" style="13" customWidth="1"/>
    <col min="333" max="333" width="20.28515625" style="13" customWidth="1"/>
    <col min="334" max="334" width="12.42578125" style="13" customWidth="1"/>
    <col min="335" max="335" width="13" style="13" customWidth="1"/>
    <col min="336" max="336" width="12.5703125" style="13" customWidth="1"/>
    <col min="337" max="350" width="11.7109375" style="13" customWidth="1"/>
    <col min="351" max="351" width="12.28515625" style="13" customWidth="1"/>
    <col min="352" max="352" width="11.7109375" style="13" customWidth="1"/>
    <col min="353" max="353" width="12.85546875" style="13" customWidth="1"/>
    <col min="354" max="354" width="11.7109375" style="13" customWidth="1"/>
    <col min="355" max="355" width="12.7109375" style="13" customWidth="1"/>
    <col min="356" max="356" width="11.7109375" style="13" customWidth="1"/>
    <col min="357" max="357" width="13" style="13" customWidth="1"/>
    <col min="358" max="369" width="11.7109375" style="13" customWidth="1"/>
    <col min="370" max="370" width="12.5703125" style="13" customWidth="1"/>
    <col min="371" max="371" width="11.7109375" style="13" customWidth="1"/>
    <col min="372" max="372" width="13" style="13" customWidth="1"/>
    <col min="373" max="378" width="11.7109375" style="13" customWidth="1"/>
    <col min="379" max="379" width="13.7109375" style="13" customWidth="1"/>
    <col min="380" max="380" width="13.140625" style="13" customWidth="1"/>
    <col min="381" max="384" width="13" style="13" customWidth="1"/>
    <col min="385" max="391" width="11.7109375" style="13" customWidth="1"/>
    <col min="392" max="392" width="10.85546875" style="13" customWidth="1"/>
    <col min="393" max="393" width="11.7109375" style="13" customWidth="1"/>
    <col min="394" max="396" width="22.7109375" style="13" customWidth="1"/>
    <col min="397" max="399" width="20.7109375" style="13" customWidth="1"/>
    <col min="400" max="587" width="8.85546875" style="13"/>
    <col min="588" max="588" width="6.140625" style="13" customWidth="1"/>
    <col min="589" max="589" width="20.28515625" style="13" customWidth="1"/>
    <col min="590" max="590" width="12.42578125" style="13" customWidth="1"/>
    <col min="591" max="591" width="13" style="13" customWidth="1"/>
    <col min="592" max="592" width="12.5703125" style="13" customWidth="1"/>
    <col min="593" max="606" width="11.7109375" style="13" customWidth="1"/>
    <col min="607" max="607" width="12.28515625" style="13" customWidth="1"/>
    <col min="608" max="608" width="11.7109375" style="13" customWidth="1"/>
    <col min="609" max="609" width="12.85546875" style="13" customWidth="1"/>
    <col min="610" max="610" width="11.7109375" style="13" customWidth="1"/>
    <col min="611" max="611" width="12.7109375" style="13" customWidth="1"/>
    <col min="612" max="612" width="11.7109375" style="13" customWidth="1"/>
    <col min="613" max="613" width="13" style="13" customWidth="1"/>
    <col min="614" max="625" width="11.7109375" style="13" customWidth="1"/>
    <col min="626" max="626" width="12.5703125" style="13" customWidth="1"/>
    <col min="627" max="627" width="11.7109375" style="13" customWidth="1"/>
    <col min="628" max="628" width="13" style="13" customWidth="1"/>
    <col min="629" max="634" width="11.7109375" style="13" customWidth="1"/>
    <col min="635" max="635" width="13.7109375" style="13" customWidth="1"/>
    <col min="636" max="636" width="13.140625" style="13" customWidth="1"/>
    <col min="637" max="640" width="13" style="13" customWidth="1"/>
    <col min="641" max="647" width="11.7109375" style="13" customWidth="1"/>
    <col min="648" max="648" width="10.85546875" style="13" customWidth="1"/>
    <col min="649" max="649" width="11.7109375" style="13" customWidth="1"/>
    <col min="650" max="652" width="22.7109375" style="13" customWidth="1"/>
    <col min="653" max="655" width="20.7109375" style="13" customWidth="1"/>
    <col min="656" max="843" width="8.85546875" style="13"/>
    <col min="844" max="844" width="6.140625" style="13" customWidth="1"/>
    <col min="845" max="845" width="20.28515625" style="13" customWidth="1"/>
    <col min="846" max="846" width="12.42578125" style="13" customWidth="1"/>
    <col min="847" max="847" width="13" style="13" customWidth="1"/>
    <col min="848" max="848" width="12.5703125" style="13" customWidth="1"/>
    <col min="849" max="862" width="11.7109375" style="13" customWidth="1"/>
    <col min="863" max="863" width="12.28515625" style="13" customWidth="1"/>
    <col min="864" max="864" width="11.7109375" style="13" customWidth="1"/>
    <col min="865" max="865" width="12.85546875" style="13" customWidth="1"/>
    <col min="866" max="866" width="11.7109375" style="13" customWidth="1"/>
    <col min="867" max="867" width="12.7109375" style="13" customWidth="1"/>
    <col min="868" max="868" width="11.7109375" style="13" customWidth="1"/>
    <col min="869" max="869" width="13" style="13" customWidth="1"/>
    <col min="870" max="881" width="11.7109375" style="13" customWidth="1"/>
    <col min="882" max="882" width="12.5703125" style="13" customWidth="1"/>
    <col min="883" max="883" width="11.7109375" style="13" customWidth="1"/>
    <col min="884" max="884" width="13" style="13" customWidth="1"/>
    <col min="885" max="890" width="11.7109375" style="13" customWidth="1"/>
    <col min="891" max="891" width="13.7109375" style="13" customWidth="1"/>
    <col min="892" max="892" width="13.140625" style="13" customWidth="1"/>
    <col min="893" max="896" width="13" style="13" customWidth="1"/>
    <col min="897" max="903" width="11.7109375" style="13" customWidth="1"/>
    <col min="904" max="904" width="10.85546875" style="13" customWidth="1"/>
    <col min="905" max="905" width="11.7109375" style="13" customWidth="1"/>
    <col min="906" max="908" width="22.7109375" style="13" customWidth="1"/>
    <col min="909" max="911" width="20.7109375" style="13" customWidth="1"/>
    <col min="912" max="1099" width="8.85546875" style="13"/>
    <col min="1100" max="1100" width="6.140625" style="13" customWidth="1"/>
    <col min="1101" max="1101" width="20.28515625" style="13" customWidth="1"/>
    <col min="1102" max="1102" width="12.42578125" style="13" customWidth="1"/>
    <col min="1103" max="1103" width="13" style="13" customWidth="1"/>
    <col min="1104" max="1104" width="12.5703125" style="13" customWidth="1"/>
    <col min="1105" max="1118" width="11.7109375" style="13" customWidth="1"/>
    <col min="1119" max="1119" width="12.28515625" style="13" customWidth="1"/>
    <col min="1120" max="1120" width="11.7109375" style="13" customWidth="1"/>
    <col min="1121" max="1121" width="12.85546875" style="13" customWidth="1"/>
    <col min="1122" max="1122" width="11.7109375" style="13" customWidth="1"/>
    <col min="1123" max="1123" width="12.7109375" style="13" customWidth="1"/>
    <col min="1124" max="1124" width="11.7109375" style="13" customWidth="1"/>
    <col min="1125" max="1125" width="13" style="13" customWidth="1"/>
    <col min="1126" max="1137" width="11.7109375" style="13" customWidth="1"/>
    <col min="1138" max="1138" width="12.5703125" style="13" customWidth="1"/>
    <col min="1139" max="1139" width="11.7109375" style="13" customWidth="1"/>
    <col min="1140" max="1140" width="13" style="13" customWidth="1"/>
    <col min="1141" max="1146" width="11.7109375" style="13" customWidth="1"/>
    <col min="1147" max="1147" width="13.7109375" style="13" customWidth="1"/>
    <col min="1148" max="1148" width="13.140625" style="13" customWidth="1"/>
    <col min="1149" max="1152" width="13" style="13" customWidth="1"/>
    <col min="1153" max="1159" width="11.7109375" style="13" customWidth="1"/>
    <col min="1160" max="1160" width="10.85546875" style="13" customWidth="1"/>
    <col min="1161" max="1161" width="11.7109375" style="13" customWidth="1"/>
    <col min="1162" max="1164" width="22.7109375" style="13" customWidth="1"/>
    <col min="1165" max="1167" width="20.7109375" style="13" customWidth="1"/>
    <col min="1168" max="1355" width="8.85546875" style="13"/>
    <col min="1356" max="1356" width="6.140625" style="13" customWidth="1"/>
    <col min="1357" max="1357" width="20.28515625" style="13" customWidth="1"/>
    <col min="1358" max="1358" width="12.42578125" style="13" customWidth="1"/>
    <col min="1359" max="1359" width="13" style="13" customWidth="1"/>
    <col min="1360" max="1360" width="12.5703125" style="13" customWidth="1"/>
    <col min="1361" max="1374" width="11.7109375" style="13" customWidth="1"/>
    <col min="1375" max="1375" width="12.28515625" style="13" customWidth="1"/>
    <col min="1376" max="1376" width="11.7109375" style="13" customWidth="1"/>
    <col min="1377" max="1377" width="12.85546875" style="13" customWidth="1"/>
    <col min="1378" max="1378" width="11.7109375" style="13" customWidth="1"/>
    <col min="1379" max="1379" width="12.7109375" style="13" customWidth="1"/>
    <col min="1380" max="1380" width="11.7109375" style="13" customWidth="1"/>
    <col min="1381" max="1381" width="13" style="13" customWidth="1"/>
    <col min="1382" max="1393" width="11.7109375" style="13" customWidth="1"/>
    <col min="1394" max="1394" width="12.5703125" style="13" customWidth="1"/>
    <col min="1395" max="1395" width="11.7109375" style="13" customWidth="1"/>
    <col min="1396" max="1396" width="13" style="13" customWidth="1"/>
    <col min="1397" max="1402" width="11.7109375" style="13" customWidth="1"/>
    <col min="1403" max="1403" width="13.7109375" style="13" customWidth="1"/>
    <col min="1404" max="1404" width="13.140625" style="13" customWidth="1"/>
    <col min="1405" max="1408" width="13" style="13" customWidth="1"/>
    <col min="1409" max="1415" width="11.7109375" style="13" customWidth="1"/>
    <col min="1416" max="1416" width="10.85546875" style="13" customWidth="1"/>
    <col min="1417" max="1417" width="11.7109375" style="13" customWidth="1"/>
    <col min="1418" max="1420" width="22.7109375" style="13" customWidth="1"/>
    <col min="1421" max="1423" width="20.7109375" style="13" customWidth="1"/>
    <col min="1424" max="1611" width="8.85546875" style="13"/>
    <col min="1612" max="1612" width="6.140625" style="13" customWidth="1"/>
    <col min="1613" max="1613" width="20.28515625" style="13" customWidth="1"/>
    <col min="1614" max="1614" width="12.42578125" style="13" customWidth="1"/>
    <col min="1615" max="1615" width="13" style="13" customWidth="1"/>
    <col min="1616" max="1616" width="12.5703125" style="13" customWidth="1"/>
    <col min="1617" max="1630" width="11.7109375" style="13" customWidth="1"/>
    <col min="1631" max="1631" width="12.28515625" style="13" customWidth="1"/>
    <col min="1632" max="1632" width="11.7109375" style="13" customWidth="1"/>
    <col min="1633" max="1633" width="12.85546875" style="13" customWidth="1"/>
    <col min="1634" max="1634" width="11.7109375" style="13" customWidth="1"/>
    <col min="1635" max="1635" width="12.7109375" style="13" customWidth="1"/>
    <col min="1636" max="1636" width="11.7109375" style="13" customWidth="1"/>
    <col min="1637" max="1637" width="13" style="13" customWidth="1"/>
    <col min="1638" max="1649" width="11.7109375" style="13" customWidth="1"/>
    <col min="1650" max="1650" width="12.5703125" style="13" customWidth="1"/>
    <col min="1651" max="1651" width="11.7109375" style="13" customWidth="1"/>
    <col min="1652" max="1652" width="13" style="13" customWidth="1"/>
    <col min="1653" max="1658" width="11.7109375" style="13" customWidth="1"/>
    <col min="1659" max="1659" width="13.7109375" style="13" customWidth="1"/>
    <col min="1660" max="1660" width="13.140625" style="13" customWidth="1"/>
    <col min="1661" max="1664" width="13" style="13" customWidth="1"/>
    <col min="1665" max="1671" width="11.7109375" style="13" customWidth="1"/>
    <col min="1672" max="1672" width="10.85546875" style="13" customWidth="1"/>
    <col min="1673" max="1673" width="11.7109375" style="13" customWidth="1"/>
    <col min="1674" max="1676" width="22.7109375" style="13" customWidth="1"/>
    <col min="1677" max="1679" width="20.7109375" style="13" customWidth="1"/>
    <col min="1680" max="1867" width="8.85546875" style="13"/>
    <col min="1868" max="1868" width="6.140625" style="13" customWidth="1"/>
    <col min="1869" max="1869" width="20.28515625" style="13" customWidth="1"/>
    <col min="1870" max="1870" width="12.42578125" style="13" customWidth="1"/>
    <col min="1871" max="1871" width="13" style="13" customWidth="1"/>
    <col min="1872" max="1872" width="12.5703125" style="13" customWidth="1"/>
    <col min="1873" max="1886" width="11.7109375" style="13" customWidth="1"/>
    <col min="1887" max="1887" width="12.28515625" style="13" customWidth="1"/>
    <col min="1888" max="1888" width="11.7109375" style="13" customWidth="1"/>
    <col min="1889" max="1889" width="12.85546875" style="13" customWidth="1"/>
    <col min="1890" max="1890" width="11.7109375" style="13" customWidth="1"/>
    <col min="1891" max="1891" width="12.7109375" style="13" customWidth="1"/>
    <col min="1892" max="1892" width="11.7109375" style="13" customWidth="1"/>
    <col min="1893" max="1893" width="13" style="13" customWidth="1"/>
    <col min="1894" max="1905" width="11.7109375" style="13" customWidth="1"/>
    <col min="1906" max="1906" width="12.5703125" style="13" customWidth="1"/>
    <col min="1907" max="1907" width="11.7109375" style="13" customWidth="1"/>
    <col min="1908" max="1908" width="13" style="13" customWidth="1"/>
    <col min="1909" max="1914" width="11.7109375" style="13" customWidth="1"/>
    <col min="1915" max="1915" width="13.7109375" style="13" customWidth="1"/>
    <col min="1916" max="1916" width="13.140625" style="13" customWidth="1"/>
    <col min="1917" max="1920" width="13" style="13" customWidth="1"/>
    <col min="1921" max="1927" width="11.7109375" style="13" customWidth="1"/>
    <col min="1928" max="1928" width="10.85546875" style="13" customWidth="1"/>
    <col min="1929" max="1929" width="11.7109375" style="13" customWidth="1"/>
    <col min="1930" max="1932" width="22.7109375" style="13" customWidth="1"/>
    <col min="1933" max="1935" width="20.7109375" style="13" customWidth="1"/>
    <col min="1936" max="2123" width="8.85546875" style="13"/>
    <col min="2124" max="2124" width="6.140625" style="13" customWidth="1"/>
    <col min="2125" max="2125" width="20.28515625" style="13" customWidth="1"/>
    <col min="2126" max="2126" width="12.42578125" style="13" customWidth="1"/>
    <col min="2127" max="2127" width="13" style="13" customWidth="1"/>
    <col min="2128" max="2128" width="12.5703125" style="13" customWidth="1"/>
    <col min="2129" max="2142" width="11.7109375" style="13" customWidth="1"/>
    <col min="2143" max="2143" width="12.28515625" style="13" customWidth="1"/>
    <col min="2144" max="2144" width="11.7109375" style="13" customWidth="1"/>
    <col min="2145" max="2145" width="12.85546875" style="13" customWidth="1"/>
    <col min="2146" max="2146" width="11.7109375" style="13" customWidth="1"/>
    <col min="2147" max="2147" width="12.7109375" style="13" customWidth="1"/>
    <col min="2148" max="2148" width="11.7109375" style="13" customWidth="1"/>
    <col min="2149" max="2149" width="13" style="13" customWidth="1"/>
    <col min="2150" max="2161" width="11.7109375" style="13" customWidth="1"/>
    <col min="2162" max="2162" width="12.5703125" style="13" customWidth="1"/>
    <col min="2163" max="2163" width="11.7109375" style="13" customWidth="1"/>
    <col min="2164" max="2164" width="13" style="13" customWidth="1"/>
    <col min="2165" max="2170" width="11.7109375" style="13" customWidth="1"/>
    <col min="2171" max="2171" width="13.7109375" style="13" customWidth="1"/>
    <col min="2172" max="2172" width="13.140625" style="13" customWidth="1"/>
    <col min="2173" max="2176" width="13" style="13" customWidth="1"/>
    <col min="2177" max="2183" width="11.7109375" style="13" customWidth="1"/>
    <col min="2184" max="2184" width="10.85546875" style="13" customWidth="1"/>
    <col min="2185" max="2185" width="11.7109375" style="13" customWidth="1"/>
    <col min="2186" max="2188" width="22.7109375" style="13" customWidth="1"/>
    <col min="2189" max="2191" width="20.7109375" style="13" customWidth="1"/>
    <col min="2192" max="2379" width="8.85546875" style="13"/>
    <col min="2380" max="2380" width="6.140625" style="13" customWidth="1"/>
    <col min="2381" max="2381" width="20.28515625" style="13" customWidth="1"/>
    <col min="2382" max="2382" width="12.42578125" style="13" customWidth="1"/>
    <col min="2383" max="2383" width="13" style="13" customWidth="1"/>
    <col min="2384" max="2384" width="12.5703125" style="13" customWidth="1"/>
    <col min="2385" max="2398" width="11.7109375" style="13" customWidth="1"/>
    <col min="2399" max="2399" width="12.28515625" style="13" customWidth="1"/>
    <col min="2400" max="2400" width="11.7109375" style="13" customWidth="1"/>
    <col min="2401" max="2401" width="12.85546875" style="13" customWidth="1"/>
    <col min="2402" max="2402" width="11.7109375" style="13" customWidth="1"/>
    <col min="2403" max="2403" width="12.7109375" style="13" customWidth="1"/>
    <col min="2404" max="2404" width="11.7109375" style="13" customWidth="1"/>
    <col min="2405" max="2405" width="13" style="13" customWidth="1"/>
    <col min="2406" max="2417" width="11.7109375" style="13" customWidth="1"/>
    <col min="2418" max="2418" width="12.5703125" style="13" customWidth="1"/>
    <col min="2419" max="2419" width="11.7109375" style="13" customWidth="1"/>
    <col min="2420" max="2420" width="13" style="13" customWidth="1"/>
    <col min="2421" max="2426" width="11.7109375" style="13" customWidth="1"/>
    <col min="2427" max="2427" width="13.7109375" style="13" customWidth="1"/>
    <col min="2428" max="2428" width="13.140625" style="13" customWidth="1"/>
    <col min="2429" max="2432" width="13" style="13" customWidth="1"/>
    <col min="2433" max="2439" width="11.7109375" style="13" customWidth="1"/>
    <col min="2440" max="2440" width="10.85546875" style="13" customWidth="1"/>
    <col min="2441" max="2441" width="11.7109375" style="13" customWidth="1"/>
    <col min="2442" max="2444" width="22.7109375" style="13" customWidth="1"/>
    <col min="2445" max="2447" width="20.7109375" style="13" customWidth="1"/>
    <col min="2448" max="2635" width="8.85546875" style="13"/>
    <col min="2636" max="2636" width="6.140625" style="13" customWidth="1"/>
    <col min="2637" max="2637" width="20.28515625" style="13" customWidth="1"/>
    <col min="2638" max="2638" width="12.42578125" style="13" customWidth="1"/>
    <col min="2639" max="2639" width="13" style="13" customWidth="1"/>
    <col min="2640" max="2640" width="12.5703125" style="13" customWidth="1"/>
    <col min="2641" max="2654" width="11.7109375" style="13" customWidth="1"/>
    <col min="2655" max="2655" width="12.28515625" style="13" customWidth="1"/>
    <col min="2656" max="2656" width="11.7109375" style="13" customWidth="1"/>
    <col min="2657" max="2657" width="12.85546875" style="13" customWidth="1"/>
    <col min="2658" max="2658" width="11.7109375" style="13" customWidth="1"/>
    <col min="2659" max="2659" width="12.7109375" style="13" customWidth="1"/>
    <col min="2660" max="2660" width="11.7109375" style="13" customWidth="1"/>
    <col min="2661" max="2661" width="13" style="13" customWidth="1"/>
    <col min="2662" max="2673" width="11.7109375" style="13" customWidth="1"/>
    <col min="2674" max="2674" width="12.5703125" style="13" customWidth="1"/>
    <col min="2675" max="2675" width="11.7109375" style="13" customWidth="1"/>
    <col min="2676" max="2676" width="13" style="13" customWidth="1"/>
    <col min="2677" max="2682" width="11.7109375" style="13" customWidth="1"/>
    <col min="2683" max="2683" width="13.7109375" style="13" customWidth="1"/>
    <col min="2684" max="2684" width="13.140625" style="13" customWidth="1"/>
    <col min="2685" max="2688" width="13" style="13" customWidth="1"/>
    <col min="2689" max="2695" width="11.7109375" style="13" customWidth="1"/>
    <col min="2696" max="2696" width="10.85546875" style="13" customWidth="1"/>
    <col min="2697" max="2697" width="11.7109375" style="13" customWidth="1"/>
    <col min="2698" max="2700" width="22.7109375" style="13" customWidth="1"/>
    <col min="2701" max="2703" width="20.7109375" style="13" customWidth="1"/>
    <col min="2704" max="2891" width="8.85546875" style="13"/>
    <col min="2892" max="2892" width="6.140625" style="13" customWidth="1"/>
    <col min="2893" max="2893" width="20.28515625" style="13" customWidth="1"/>
    <col min="2894" max="2894" width="12.42578125" style="13" customWidth="1"/>
    <col min="2895" max="2895" width="13" style="13" customWidth="1"/>
    <col min="2896" max="2896" width="12.5703125" style="13" customWidth="1"/>
    <col min="2897" max="2910" width="11.7109375" style="13" customWidth="1"/>
    <col min="2911" max="2911" width="12.28515625" style="13" customWidth="1"/>
    <col min="2912" max="2912" width="11.7109375" style="13" customWidth="1"/>
    <col min="2913" max="2913" width="12.85546875" style="13" customWidth="1"/>
    <col min="2914" max="2914" width="11.7109375" style="13" customWidth="1"/>
    <col min="2915" max="2915" width="12.7109375" style="13" customWidth="1"/>
    <col min="2916" max="2916" width="11.7109375" style="13" customWidth="1"/>
    <col min="2917" max="2917" width="13" style="13" customWidth="1"/>
    <col min="2918" max="2929" width="11.7109375" style="13" customWidth="1"/>
    <col min="2930" max="2930" width="12.5703125" style="13" customWidth="1"/>
    <col min="2931" max="2931" width="11.7109375" style="13" customWidth="1"/>
    <col min="2932" max="2932" width="13" style="13" customWidth="1"/>
    <col min="2933" max="2938" width="11.7109375" style="13" customWidth="1"/>
    <col min="2939" max="2939" width="13.7109375" style="13" customWidth="1"/>
    <col min="2940" max="2940" width="13.140625" style="13" customWidth="1"/>
    <col min="2941" max="2944" width="13" style="13" customWidth="1"/>
    <col min="2945" max="2951" width="11.7109375" style="13" customWidth="1"/>
    <col min="2952" max="2952" width="10.85546875" style="13" customWidth="1"/>
    <col min="2953" max="2953" width="11.7109375" style="13" customWidth="1"/>
    <col min="2954" max="2956" width="22.7109375" style="13" customWidth="1"/>
    <col min="2957" max="2959" width="20.7109375" style="13" customWidth="1"/>
    <col min="2960" max="3147" width="8.85546875" style="13"/>
    <col min="3148" max="3148" width="6.140625" style="13" customWidth="1"/>
    <col min="3149" max="3149" width="20.28515625" style="13" customWidth="1"/>
    <col min="3150" max="3150" width="12.42578125" style="13" customWidth="1"/>
    <col min="3151" max="3151" width="13" style="13" customWidth="1"/>
    <col min="3152" max="3152" width="12.5703125" style="13" customWidth="1"/>
    <col min="3153" max="3166" width="11.7109375" style="13" customWidth="1"/>
    <col min="3167" max="3167" width="12.28515625" style="13" customWidth="1"/>
    <col min="3168" max="3168" width="11.7109375" style="13" customWidth="1"/>
    <col min="3169" max="3169" width="12.85546875" style="13" customWidth="1"/>
    <col min="3170" max="3170" width="11.7109375" style="13" customWidth="1"/>
    <col min="3171" max="3171" width="12.7109375" style="13" customWidth="1"/>
    <col min="3172" max="3172" width="11.7109375" style="13" customWidth="1"/>
    <col min="3173" max="3173" width="13" style="13" customWidth="1"/>
    <col min="3174" max="3185" width="11.7109375" style="13" customWidth="1"/>
    <col min="3186" max="3186" width="12.5703125" style="13" customWidth="1"/>
    <col min="3187" max="3187" width="11.7109375" style="13" customWidth="1"/>
    <col min="3188" max="3188" width="13" style="13" customWidth="1"/>
    <col min="3189" max="3194" width="11.7109375" style="13" customWidth="1"/>
    <col min="3195" max="3195" width="13.7109375" style="13" customWidth="1"/>
    <col min="3196" max="3196" width="13.140625" style="13" customWidth="1"/>
    <col min="3197" max="3200" width="13" style="13" customWidth="1"/>
    <col min="3201" max="3207" width="11.7109375" style="13" customWidth="1"/>
    <col min="3208" max="3208" width="10.85546875" style="13" customWidth="1"/>
    <col min="3209" max="3209" width="11.7109375" style="13" customWidth="1"/>
    <col min="3210" max="3212" width="22.7109375" style="13" customWidth="1"/>
    <col min="3213" max="3215" width="20.7109375" style="13" customWidth="1"/>
    <col min="3216" max="3403" width="8.85546875" style="13"/>
    <col min="3404" max="3404" width="6.140625" style="13" customWidth="1"/>
    <col min="3405" max="3405" width="20.28515625" style="13" customWidth="1"/>
    <col min="3406" max="3406" width="12.42578125" style="13" customWidth="1"/>
    <col min="3407" max="3407" width="13" style="13" customWidth="1"/>
    <col min="3408" max="3408" width="12.5703125" style="13" customWidth="1"/>
    <col min="3409" max="3422" width="11.7109375" style="13" customWidth="1"/>
    <col min="3423" max="3423" width="12.28515625" style="13" customWidth="1"/>
    <col min="3424" max="3424" width="11.7109375" style="13" customWidth="1"/>
    <col min="3425" max="3425" width="12.85546875" style="13" customWidth="1"/>
    <col min="3426" max="3426" width="11.7109375" style="13" customWidth="1"/>
    <col min="3427" max="3427" width="12.7109375" style="13" customWidth="1"/>
    <col min="3428" max="3428" width="11.7109375" style="13" customWidth="1"/>
    <col min="3429" max="3429" width="13" style="13" customWidth="1"/>
    <col min="3430" max="3441" width="11.7109375" style="13" customWidth="1"/>
    <col min="3442" max="3442" width="12.5703125" style="13" customWidth="1"/>
    <col min="3443" max="3443" width="11.7109375" style="13" customWidth="1"/>
    <col min="3444" max="3444" width="13" style="13" customWidth="1"/>
    <col min="3445" max="3450" width="11.7109375" style="13" customWidth="1"/>
    <col min="3451" max="3451" width="13.7109375" style="13" customWidth="1"/>
    <col min="3452" max="3452" width="13.140625" style="13" customWidth="1"/>
    <col min="3453" max="3456" width="13" style="13" customWidth="1"/>
    <col min="3457" max="3463" width="11.7109375" style="13" customWidth="1"/>
    <col min="3464" max="3464" width="10.85546875" style="13" customWidth="1"/>
    <col min="3465" max="3465" width="11.7109375" style="13" customWidth="1"/>
    <col min="3466" max="3468" width="22.7109375" style="13" customWidth="1"/>
    <col min="3469" max="3471" width="20.7109375" style="13" customWidth="1"/>
    <col min="3472" max="3659" width="8.85546875" style="13"/>
    <col min="3660" max="3660" width="6.140625" style="13" customWidth="1"/>
    <col min="3661" max="3661" width="20.28515625" style="13" customWidth="1"/>
    <col min="3662" max="3662" width="12.42578125" style="13" customWidth="1"/>
    <col min="3663" max="3663" width="13" style="13" customWidth="1"/>
    <col min="3664" max="3664" width="12.5703125" style="13" customWidth="1"/>
    <col min="3665" max="3678" width="11.7109375" style="13" customWidth="1"/>
    <col min="3679" max="3679" width="12.28515625" style="13" customWidth="1"/>
    <col min="3680" max="3680" width="11.7109375" style="13" customWidth="1"/>
    <col min="3681" max="3681" width="12.85546875" style="13" customWidth="1"/>
    <col min="3682" max="3682" width="11.7109375" style="13" customWidth="1"/>
    <col min="3683" max="3683" width="12.7109375" style="13" customWidth="1"/>
    <col min="3684" max="3684" width="11.7109375" style="13" customWidth="1"/>
    <col min="3685" max="3685" width="13" style="13" customWidth="1"/>
    <col min="3686" max="3697" width="11.7109375" style="13" customWidth="1"/>
    <col min="3698" max="3698" width="12.5703125" style="13" customWidth="1"/>
    <col min="3699" max="3699" width="11.7109375" style="13" customWidth="1"/>
    <col min="3700" max="3700" width="13" style="13" customWidth="1"/>
    <col min="3701" max="3706" width="11.7109375" style="13" customWidth="1"/>
    <col min="3707" max="3707" width="13.7109375" style="13" customWidth="1"/>
    <col min="3708" max="3708" width="13.140625" style="13" customWidth="1"/>
    <col min="3709" max="3712" width="13" style="13" customWidth="1"/>
    <col min="3713" max="3719" width="11.7109375" style="13" customWidth="1"/>
    <col min="3720" max="3720" width="10.85546875" style="13" customWidth="1"/>
    <col min="3721" max="3721" width="11.7109375" style="13" customWidth="1"/>
    <col min="3722" max="3724" width="22.7109375" style="13" customWidth="1"/>
    <col min="3725" max="3727" width="20.7109375" style="13" customWidth="1"/>
    <col min="3728" max="3915" width="8.85546875" style="13"/>
    <col min="3916" max="3916" width="6.140625" style="13" customWidth="1"/>
    <col min="3917" max="3917" width="20.28515625" style="13" customWidth="1"/>
    <col min="3918" max="3918" width="12.42578125" style="13" customWidth="1"/>
    <col min="3919" max="3919" width="13" style="13" customWidth="1"/>
    <col min="3920" max="3920" width="12.5703125" style="13" customWidth="1"/>
    <col min="3921" max="3934" width="11.7109375" style="13" customWidth="1"/>
    <col min="3935" max="3935" width="12.28515625" style="13" customWidth="1"/>
    <col min="3936" max="3936" width="11.7109375" style="13" customWidth="1"/>
    <col min="3937" max="3937" width="12.85546875" style="13" customWidth="1"/>
    <col min="3938" max="3938" width="11.7109375" style="13" customWidth="1"/>
    <col min="3939" max="3939" width="12.7109375" style="13" customWidth="1"/>
    <col min="3940" max="3940" width="11.7109375" style="13" customWidth="1"/>
    <col min="3941" max="3941" width="13" style="13" customWidth="1"/>
    <col min="3942" max="3953" width="11.7109375" style="13" customWidth="1"/>
    <col min="3954" max="3954" width="12.5703125" style="13" customWidth="1"/>
    <col min="3955" max="3955" width="11.7109375" style="13" customWidth="1"/>
    <col min="3956" max="3956" width="13" style="13" customWidth="1"/>
    <col min="3957" max="3962" width="11.7109375" style="13" customWidth="1"/>
    <col min="3963" max="3963" width="13.7109375" style="13" customWidth="1"/>
    <col min="3964" max="3964" width="13.140625" style="13" customWidth="1"/>
    <col min="3965" max="3968" width="13" style="13" customWidth="1"/>
    <col min="3969" max="3975" width="11.7109375" style="13" customWidth="1"/>
    <col min="3976" max="3976" width="10.85546875" style="13" customWidth="1"/>
    <col min="3977" max="3977" width="11.7109375" style="13" customWidth="1"/>
    <col min="3978" max="3980" width="22.7109375" style="13" customWidth="1"/>
    <col min="3981" max="3983" width="20.7109375" style="13" customWidth="1"/>
    <col min="3984" max="4171" width="8.85546875" style="13"/>
    <col min="4172" max="4172" width="6.140625" style="13" customWidth="1"/>
    <col min="4173" max="4173" width="20.28515625" style="13" customWidth="1"/>
    <col min="4174" max="4174" width="12.42578125" style="13" customWidth="1"/>
    <col min="4175" max="4175" width="13" style="13" customWidth="1"/>
    <col min="4176" max="4176" width="12.5703125" style="13" customWidth="1"/>
    <col min="4177" max="4190" width="11.7109375" style="13" customWidth="1"/>
    <col min="4191" max="4191" width="12.28515625" style="13" customWidth="1"/>
    <col min="4192" max="4192" width="11.7109375" style="13" customWidth="1"/>
    <col min="4193" max="4193" width="12.85546875" style="13" customWidth="1"/>
    <col min="4194" max="4194" width="11.7109375" style="13" customWidth="1"/>
    <col min="4195" max="4195" width="12.7109375" style="13" customWidth="1"/>
    <col min="4196" max="4196" width="11.7109375" style="13" customWidth="1"/>
    <col min="4197" max="4197" width="13" style="13" customWidth="1"/>
    <col min="4198" max="4209" width="11.7109375" style="13" customWidth="1"/>
    <col min="4210" max="4210" width="12.5703125" style="13" customWidth="1"/>
    <col min="4211" max="4211" width="11.7109375" style="13" customWidth="1"/>
    <col min="4212" max="4212" width="13" style="13" customWidth="1"/>
    <col min="4213" max="4218" width="11.7109375" style="13" customWidth="1"/>
    <col min="4219" max="4219" width="13.7109375" style="13" customWidth="1"/>
    <col min="4220" max="4220" width="13.140625" style="13" customWidth="1"/>
    <col min="4221" max="4224" width="13" style="13" customWidth="1"/>
    <col min="4225" max="4231" width="11.7109375" style="13" customWidth="1"/>
    <col min="4232" max="4232" width="10.85546875" style="13" customWidth="1"/>
    <col min="4233" max="4233" width="11.7109375" style="13" customWidth="1"/>
    <col min="4234" max="4236" width="22.7109375" style="13" customWidth="1"/>
    <col min="4237" max="4239" width="20.7109375" style="13" customWidth="1"/>
    <col min="4240" max="4427" width="8.85546875" style="13"/>
    <col min="4428" max="4428" width="6.140625" style="13" customWidth="1"/>
    <col min="4429" max="4429" width="20.28515625" style="13" customWidth="1"/>
    <col min="4430" max="4430" width="12.42578125" style="13" customWidth="1"/>
    <col min="4431" max="4431" width="13" style="13" customWidth="1"/>
    <col min="4432" max="4432" width="12.5703125" style="13" customWidth="1"/>
    <col min="4433" max="4446" width="11.7109375" style="13" customWidth="1"/>
    <col min="4447" max="4447" width="12.28515625" style="13" customWidth="1"/>
    <col min="4448" max="4448" width="11.7109375" style="13" customWidth="1"/>
    <col min="4449" max="4449" width="12.85546875" style="13" customWidth="1"/>
    <col min="4450" max="4450" width="11.7109375" style="13" customWidth="1"/>
    <col min="4451" max="4451" width="12.7109375" style="13" customWidth="1"/>
    <col min="4452" max="4452" width="11.7109375" style="13" customWidth="1"/>
    <col min="4453" max="4453" width="13" style="13" customWidth="1"/>
    <col min="4454" max="4465" width="11.7109375" style="13" customWidth="1"/>
    <col min="4466" max="4466" width="12.5703125" style="13" customWidth="1"/>
    <col min="4467" max="4467" width="11.7109375" style="13" customWidth="1"/>
    <col min="4468" max="4468" width="13" style="13" customWidth="1"/>
    <col min="4469" max="4474" width="11.7109375" style="13" customWidth="1"/>
    <col min="4475" max="4475" width="13.7109375" style="13" customWidth="1"/>
    <col min="4476" max="4476" width="13.140625" style="13" customWidth="1"/>
    <col min="4477" max="4480" width="13" style="13" customWidth="1"/>
    <col min="4481" max="4487" width="11.7109375" style="13" customWidth="1"/>
    <col min="4488" max="4488" width="10.85546875" style="13" customWidth="1"/>
    <col min="4489" max="4489" width="11.7109375" style="13" customWidth="1"/>
    <col min="4490" max="4492" width="22.7109375" style="13" customWidth="1"/>
    <col min="4493" max="4495" width="20.7109375" style="13" customWidth="1"/>
    <col min="4496" max="4683" width="8.85546875" style="13"/>
    <col min="4684" max="4684" width="6.140625" style="13" customWidth="1"/>
    <col min="4685" max="4685" width="20.28515625" style="13" customWidth="1"/>
    <col min="4686" max="4686" width="12.42578125" style="13" customWidth="1"/>
    <col min="4687" max="4687" width="13" style="13" customWidth="1"/>
    <col min="4688" max="4688" width="12.5703125" style="13" customWidth="1"/>
    <col min="4689" max="4702" width="11.7109375" style="13" customWidth="1"/>
    <col min="4703" max="4703" width="12.28515625" style="13" customWidth="1"/>
    <col min="4704" max="4704" width="11.7109375" style="13" customWidth="1"/>
    <col min="4705" max="4705" width="12.85546875" style="13" customWidth="1"/>
    <col min="4706" max="4706" width="11.7109375" style="13" customWidth="1"/>
    <col min="4707" max="4707" width="12.7109375" style="13" customWidth="1"/>
    <col min="4708" max="4708" width="11.7109375" style="13" customWidth="1"/>
    <col min="4709" max="4709" width="13" style="13" customWidth="1"/>
    <col min="4710" max="4721" width="11.7109375" style="13" customWidth="1"/>
    <col min="4722" max="4722" width="12.5703125" style="13" customWidth="1"/>
    <col min="4723" max="4723" width="11.7109375" style="13" customWidth="1"/>
    <col min="4724" max="4724" width="13" style="13" customWidth="1"/>
    <col min="4725" max="4730" width="11.7109375" style="13" customWidth="1"/>
    <col min="4731" max="4731" width="13.7109375" style="13" customWidth="1"/>
    <col min="4732" max="4732" width="13.140625" style="13" customWidth="1"/>
    <col min="4733" max="4736" width="13" style="13" customWidth="1"/>
    <col min="4737" max="4743" width="11.7109375" style="13" customWidth="1"/>
    <col min="4744" max="4744" width="10.85546875" style="13" customWidth="1"/>
    <col min="4745" max="4745" width="11.7109375" style="13" customWidth="1"/>
    <col min="4746" max="4748" width="22.7109375" style="13" customWidth="1"/>
    <col min="4749" max="4751" width="20.7109375" style="13" customWidth="1"/>
    <col min="4752" max="4939" width="8.85546875" style="13"/>
    <col min="4940" max="4940" width="6.140625" style="13" customWidth="1"/>
    <col min="4941" max="4941" width="20.28515625" style="13" customWidth="1"/>
    <col min="4942" max="4942" width="12.42578125" style="13" customWidth="1"/>
    <col min="4943" max="4943" width="13" style="13" customWidth="1"/>
    <col min="4944" max="4944" width="12.5703125" style="13" customWidth="1"/>
    <col min="4945" max="4958" width="11.7109375" style="13" customWidth="1"/>
    <col min="4959" max="4959" width="12.28515625" style="13" customWidth="1"/>
    <col min="4960" max="4960" width="11.7109375" style="13" customWidth="1"/>
    <col min="4961" max="4961" width="12.85546875" style="13" customWidth="1"/>
    <col min="4962" max="4962" width="11.7109375" style="13" customWidth="1"/>
    <col min="4963" max="4963" width="12.7109375" style="13" customWidth="1"/>
    <col min="4964" max="4964" width="11.7109375" style="13" customWidth="1"/>
    <col min="4965" max="4965" width="13" style="13" customWidth="1"/>
    <col min="4966" max="4977" width="11.7109375" style="13" customWidth="1"/>
    <col min="4978" max="4978" width="12.5703125" style="13" customWidth="1"/>
    <col min="4979" max="4979" width="11.7109375" style="13" customWidth="1"/>
    <col min="4980" max="4980" width="13" style="13" customWidth="1"/>
    <col min="4981" max="4986" width="11.7109375" style="13" customWidth="1"/>
    <col min="4987" max="4987" width="13.7109375" style="13" customWidth="1"/>
    <col min="4988" max="4988" width="13.140625" style="13" customWidth="1"/>
    <col min="4989" max="4992" width="13" style="13" customWidth="1"/>
    <col min="4993" max="4999" width="11.7109375" style="13" customWidth="1"/>
    <col min="5000" max="5000" width="10.85546875" style="13" customWidth="1"/>
    <col min="5001" max="5001" width="11.7109375" style="13" customWidth="1"/>
    <col min="5002" max="5004" width="22.7109375" style="13" customWidth="1"/>
    <col min="5005" max="5007" width="20.7109375" style="13" customWidth="1"/>
    <col min="5008" max="5195" width="8.85546875" style="13"/>
    <col min="5196" max="5196" width="6.140625" style="13" customWidth="1"/>
    <col min="5197" max="5197" width="20.28515625" style="13" customWidth="1"/>
    <col min="5198" max="5198" width="12.42578125" style="13" customWidth="1"/>
    <col min="5199" max="5199" width="13" style="13" customWidth="1"/>
    <col min="5200" max="5200" width="12.5703125" style="13" customWidth="1"/>
    <col min="5201" max="5214" width="11.7109375" style="13" customWidth="1"/>
    <col min="5215" max="5215" width="12.28515625" style="13" customWidth="1"/>
    <col min="5216" max="5216" width="11.7109375" style="13" customWidth="1"/>
    <col min="5217" max="5217" width="12.85546875" style="13" customWidth="1"/>
    <col min="5218" max="5218" width="11.7109375" style="13" customWidth="1"/>
    <col min="5219" max="5219" width="12.7109375" style="13" customWidth="1"/>
    <col min="5220" max="5220" width="11.7109375" style="13" customWidth="1"/>
    <col min="5221" max="5221" width="13" style="13" customWidth="1"/>
    <col min="5222" max="5233" width="11.7109375" style="13" customWidth="1"/>
    <col min="5234" max="5234" width="12.5703125" style="13" customWidth="1"/>
    <col min="5235" max="5235" width="11.7109375" style="13" customWidth="1"/>
    <col min="5236" max="5236" width="13" style="13" customWidth="1"/>
    <col min="5237" max="5242" width="11.7109375" style="13" customWidth="1"/>
    <col min="5243" max="5243" width="13.7109375" style="13" customWidth="1"/>
    <col min="5244" max="5244" width="13.140625" style="13" customWidth="1"/>
    <col min="5245" max="5248" width="13" style="13" customWidth="1"/>
    <col min="5249" max="5255" width="11.7109375" style="13" customWidth="1"/>
    <col min="5256" max="5256" width="10.85546875" style="13" customWidth="1"/>
    <col min="5257" max="5257" width="11.7109375" style="13" customWidth="1"/>
    <col min="5258" max="5260" width="22.7109375" style="13" customWidth="1"/>
    <col min="5261" max="5263" width="20.7109375" style="13" customWidth="1"/>
    <col min="5264" max="5451" width="8.85546875" style="13"/>
    <col min="5452" max="5452" width="6.140625" style="13" customWidth="1"/>
    <col min="5453" max="5453" width="20.28515625" style="13" customWidth="1"/>
    <col min="5454" max="5454" width="12.42578125" style="13" customWidth="1"/>
    <col min="5455" max="5455" width="13" style="13" customWidth="1"/>
    <col min="5456" max="5456" width="12.5703125" style="13" customWidth="1"/>
    <col min="5457" max="5470" width="11.7109375" style="13" customWidth="1"/>
    <col min="5471" max="5471" width="12.28515625" style="13" customWidth="1"/>
    <col min="5472" max="5472" width="11.7109375" style="13" customWidth="1"/>
    <col min="5473" max="5473" width="12.85546875" style="13" customWidth="1"/>
    <col min="5474" max="5474" width="11.7109375" style="13" customWidth="1"/>
    <col min="5475" max="5475" width="12.7109375" style="13" customWidth="1"/>
    <col min="5476" max="5476" width="11.7109375" style="13" customWidth="1"/>
    <col min="5477" max="5477" width="13" style="13" customWidth="1"/>
    <col min="5478" max="5489" width="11.7109375" style="13" customWidth="1"/>
    <col min="5490" max="5490" width="12.5703125" style="13" customWidth="1"/>
    <col min="5491" max="5491" width="11.7109375" style="13" customWidth="1"/>
    <col min="5492" max="5492" width="13" style="13" customWidth="1"/>
    <col min="5493" max="5498" width="11.7109375" style="13" customWidth="1"/>
    <col min="5499" max="5499" width="13.7109375" style="13" customWidth="1"/>
    <col min="5500" max="5500" width="13.140625" style="13" customWidth="1"/>
    <col min="5501" max="5504" width="13" style="13" customWidth="1"/>
    <col min="5505" max="5511" width="11.7109375" style="13" customWidth="1"/>
    <col min="5512" max="5512" width="10.85546875" style="13" customWidth="1"/>
    <col min="5513" max="5513" width="11.7109375" style="13" customWidth="1"/>
    <col min="5514" max="5516" width="22.7109375" style="13" customWidth="1"/>
    <col min="5517" max="5519" width="20.7109375" style="13" customWidth="1"/>
    <col min="5520" max="5707" width="8.85546875" style="13"/>
    <col min="5708" max="5708" width="6.140625" style="13" customWidth="1"/>
    <col min="5709" max="5709" width="20.28515625" style="13" customWidth="1"/>
    <col min="5710" max="5710" width="12.42578125" style="13" customWidth="1"/>
    <col min="5711" max="5711" width="13" style="13" customWidth="1"/>
    <col min="5712" max="5712" width="12.5703125" style="13" customWidth="1"/>
    <col min="5713" max="5726" width="11.7109375" style="13" customWidth="1"/>
    <col min="5727" max="5727" width="12.28515625" style="13" customWidth="1"/>
    <col min="5728" max="5728" width="11.7109375" style="13" customWidth="1"/>
    <col min="5729" max="5729" width="12.85546875" style="13" customWidth="1"/>
    <col min="5730" max="5730" width="11.7109375" style="13" customWidth="1"/>
    <col min="5731" max="5731" width="12.7109375" style="13" customWidth="1"/>
    <col min="5732" max="5732" width="11.7109375" style="13" customWidth="1"/>
    <col min="5733" max="5733" width="13" style="13" customWidth="1"/>
    <col min="5734" max="5745" width="11.7109375" style="13" customWidth="1"/>
    <col min="5746" max="5746" width="12.5703125" style="13" customWidth="1"/>
    <col min="5747" max="5747" width="11.7109375" style="13" customWidth="1"/>
    <col min="5748" max="5748" width="13" style="13" customWidth="1"/>
    <col min="5749" max="5754" width="11.7109375" style="13" customWidth="1"/>
    <col min="5755" max="5755" width="13.7109375" style="13" customWidth="1"/>
    <col min="5756" max="5756" width="13.140625" style="13" customWidth="1"/>
    <col min="5757" max="5760" width="13" style="13" customWidth="1"/>
    <col min="5761" max="5767" width="11.7109375" style="13" customWidth="1"/>
    <col min="5768" max="5768" width="10.85546875" style="13" customWidth="1"/>
    <col min="5769" max="5769" width="11.7109375" style="13" customWidth="1"/>
    <col min="5770" max="5772" width="22.7109375" style="13" customWidth="1"/>
    <col min="5773" max="5775" width="20.7109375" style="13" customWidth="1"/>
    <col min="5776" max="5963" width="8.85546875" style="13"/>
    <col min="5964" max="5964" width="6.140625" style="13" customWidth="1"/>
    <col min="5965" max="5965" width="20.28515625" style="13" customWidth="1"/>
    <col min="5966" max="5966" width="12.42578125" style="13" customWidth="1"/>
    <col min="5967" max="5967" width="13" style="13" customWidth="1"/>
    <col min="5968" max="5968" width="12.5703125" style="13" customWidth="1"/>
    <col min="5969" max="5982" width="11.7109375" style="13" customWidth="1"/>
    <col min="5983" max="5983" width="12.28515625" style="13" customWidth="1"/>
    <col min="5984" max="5984" width="11.7109375" style="13" customWidth="1"/>
    <col min="5985" max="5985" width="12.85546875" style="13" customWidth="1"/>
    <col min="5986" max="5986" width="11.7109375" style="13" customWidth="1"/>
    <col min="5987" max="5987" width="12.7109375" style="13" customWidth="1"/>
    <col min="5988" max="5988" width="11.7109375" style="13" customWidth="1"/>
    <col min="5989" max="5989" width="13" style="13" customWidth="1"/>
    <col min="5990" max="6001" width="11.7109375" style="13" customWidth="1"/>
    <col min="6002" max="6002" width="12.5703125" style="13" customWidth="1"/>
    <col min="6003" max="6003" width="11.7109375" style="13" customWidth="1"/>
    <col min="6004" max="6004" width="13" style="13" customWidth="1"/>
    <col min="6005" max="6010" width="11.7109375" style="13" customWidth="1"/>
    <col min="6011" max="6011" width="13.7109375" style="13" customWidth="1"/>
    <col min="6012" max="6012" width="13.140625" style="13" customWidth="1"/>
    <col min="6013" max="6016" width="13" style="13" customWidth="1"/>
    <col min="6017" max="6023" width="11.7109375" style="13" customWidth="1"/>
    <col min="6024" max="6024" width="10.85546875" style="13" customWidth="1"/>
    <col min="6025" max="6025" width="11.7109375" style="13" customWidth="1"/>
    <col min="6026" max="6028" width="22.7109375" style="13" customWidth="1"/>
    <col min="6029" max="6031" width="20.7109375" style="13" customWidth="1"/>
    <col min="6032" max="6219" width="8.85546875" style="13"/>
    <col min="6220" max="6220" width="6.140625" style="13" customWidth="1"/>
    <col min="6221" max="6221" width="20.28515625" style="13" customWidth="1"/>
    <col min="6222" max="6222" width="12.42578125" style="13" customWidth="1"/>
    <col min="6223" max="6223" width="13" style="13" customWidth="1"/>
    <col min="6224" max="6224" width="12.5703125" style="13" customWidth="1"/>
    <col min="6225" max="6238" width="11.7109375" style="13" customWidth="1"/>
    <col min="6239" max="6239" width="12.28515625" style="13" customWidth="1"/>
    <col min="6240" max="6240" width="11.7109375" style="13" customWidth="1"/>
    <col min="6241" max="6241" width="12.85546875" style="13" customWidth="1"/>
    <col min="6242" max="6242" width="11.7109375" style="13" customWidth="1"/>
    <col min="6243" max="6243" width="12.7109375" style="13" customWidth="1"/>
    <col min="6244" max="6244" width="11.7109375" style="13" customWidth="1"/>
    <col min="6245" max="6245" width="13" style="13" customWidth="1"/>
    <col min="6246" max="6257" width="11.7109375" style="13" customWidth="1"/>
    <col min="6258" max="6258" width="12.5703125" style="13" customWidth="1"/>
    <col min="6259" max="6259" width="11.7109375" style="13" customWidth="1"/>
    <col min="6260" max="6260" width="13" style="13" customWidth="1"/>
    <col min="6261" max="6266" width="11.7109375" style="13" customWidth="1"/>
    <col min="6267" max="6267" width="13.7109375" style="13" customWidth="1"/>
    <col min="6268" max="6268" width="13.140625" style="13" customWidth="1"/>
    <col min="6269" max="6272" width="13" style="13" customWidth="1"/>
    <col min="6273" max="6279" width="11.7109375" style="13" customWidth="1"/>
    <col min="6280" max="6280" width="10.85546875" style="13" customWidth="1"/>
    <col min="6281" max="6281" width="11.7109375" style="13" customWidth="1"/>
    <col min="6282" max="6284" width="22.7109375" style="13" customWidth="1"/>
    <col min="6285" max="6287" width="20.7109375" style="13" customWidth="1"/>
    <col min="6288" max="6475" width="8.85546875" style="13"/>
    <col min="6476" max="6476" width="6.140625" style="13" customWidth="1"/>
    <col min="6477" max="6477" width="20.28515625" style="13" customWidth="1"/>
    <col min="6478" max="6478" width="12.42578125" style="13" customWidth="1"/>
    <col min="6479" max="6479" width="13" style="13" customWidth="1"/>
    <col min="6480" max="6480" width="12.5703125" style="13" customWidth="1"/>
    <col min="6481" max="6494" width="11.7109375" style="13" customWidth="1"/>
    <col min="6495" max="6495" width="12.28515625" style="13" customWidth="1"/>
    <col min="6496" max="6496" width="11.7109375" style="13" customWidth="1"/>
    <col min="6497" max="6497" width="12.85546875" style="13" customWidth="1"/>
    <col min="6498" max="6498" width="11.7109375" style="13" customWidth="1"/>
    <col min="6499" max="6499" width="12.7109375" style="13" customWidth="1"/>
    <col min="6500" max="6500" width="11.7109375" style="13" customWidth="1"/>
    <col min="6501" max="6501" width="13" style="13" customWidth="1"/>
    <col min="6502" max="6513" width="11.7109375" style="13" customWidth="1"/>
    <col min="6514" max="6514" width="12.5703125" style="13" customWidth="1"/>
    <col min="6515" max="6515" width="11.7109375" style="13" customWidth="1"/>
    <col min="6516" max="6516" width="13" style="13" customWidth="1"/>
    <col min="6517" max="6522" width="11.7109375" style="13" customWidth="1"/>
    <col min="6523" max="6523" width="13.7109375" style="13" customWidth="1"/>
    <col min="6524" max="6524" width="13.140625" style="13" customWidth="1"/>
    <col min="6525" max="6528" width="13" style="13" customWidth="1"/>
    <col min="6529" max="6535" width="11.7109375" style="13" customWidth="1"/>
    <col min="6536" max="6536" width="10.85546875" style="13" customWidth="1"/>
    <col min="6537" max="6537" width="11.7109375" style="13" customWidth="1"/>
    <col min="6538" max="6540" width="22.7109375" style="13" customWidth="1"/>
    <col min="6541" max="6543" width="20.7109375" style="13" customWidth="1"/>
    <col min="6544" max="6731" width="8.85546875" style="13"/>
    <col min="6732" max="6732" width="6.140625" style="13" customWidth="1"/>
    <col min="6733" max="6733" width="20.28515625" style="13" customWidth="1"/>
    <col min="6734" max="6734" width="12.42578125" style="13" customWidth="1"/>
    <col min="6735" max="6735" width="13" style="13" customWidth="1"/>
    <col min="6736" max="6736" width="12.5703125" style="13" customWidth="1"/>
    <col min="6737" max="6750" width="11.7109375" style="13" customWidth="1"/>
    <col min="6751" max="6751" width="12.28515625" style="13" customWidth="1"/>
    <col min="6752" max="6752" width="11.7109375" style="13" customWidth="1"/>
    <col min="6753" max="6753" width="12.85546875" style="13" customWidth="1"/>
    <col min="6754" max="6754" width="11.7109375" style="13" customWidth="1"/>
    <col min="6755" max="6755" width="12.7109375" style="13" customWidth="1"/>
    <col min="6756" max="6756" width="11.7109375" style="13" customWidth="1"/>
    <col min="6757" max="6757" width="13" style="13" customWidth="1"/>
    <col min="6758" max="6769" width="11.7109375" style="13" customWidth="1"/>
    <col min="6770" max="6770" width="12.5703125" style="13" customWidth="1"/>
    <col min="6771" max="6771" width="11.7109375" style="13" customWidth="1"/>
    <col min="6772" max="6772" width="13" style="13" customWidth="1"/>
    <col min="6773" max="6778" width="11.7109375" style="13" customWidth="1"/>
    <col min="6779" max="6779" width="13.7109375" style="13" customWidth="1"/>
    <col min="6780" max="6780" width="13.140625" style="13" customWidth="1"/>
    <col min="6781" max="6784" width="13" style="13" customWidth="1"/>
    <col min="6785" max="6791" width="11.7109375" style="13" customWidth="1"/>
    <col min="6792" max="6792" width="10.85546875" style="13" customWidth="1"/>
    <col min="6793" max="6793" width="11.7109375" style="13" customWidth="1"/>
    <col min="6794" max="6796" width="22.7109375" style="13" customWidth="1"/>
    <col min="6797" max="6799" width="20.7109375" style="13" customWidth="1"/>
    <col min="6800" max="6987" width="8.85546875" style="13"/>
    <col min="6988" max="6988" width="6.140625" style="13" customWidth="1"/>
    <col min="6989" max="6989" width="20.28515625" style="13" customWidth="1"/>
    <col min="6990" max="6990" width="12.42578125" style="13" customWidth="1"/>
    <col min="6991" max="6991" width="13" style="13" customWidth="1"/>
    <col min="6992" max="6992" width="12.5703125" style="13" customWidth="1"/>
    <col min="6993" max="7006" width="11.7109375" style="13" customWidth="1"/>
    <col min="7007" max="7007" width="12.28515625" style="13" customWidth="1"/>
    <col min="7008" max="7008" width="11.7109375" style="13" customWidth="1"/>
    <col min="7009" max="7009" width="12.85546875" style="13" customWidth="1"/>
    <col min="7010" max="7010" width="11.7109375" style="13" customWidth="1"/>
    <col min="7011" max="7011" width="12.7109375" style="13" customWidth="1"/>
    <col min="7012" max="7012" width="11.7109375" style="13" customWidth="1"/>
    <col min="7013" max="7013" width="13" style="13" customWidth="1"/>
    <col min="7014" max="7025" width="11.7109375" style="13" customWidth="1"/>
    <col min="7026" max="7026" width="12.5703125" style="13" customWidth="1"/>
    <col min="7027" max="7027" width="11.7109375" style="13" customWidth="1"/>
    <col min="7028" max="7028" width="13" style="13" customWidth="1"/>
    <col min="7029" max="7034" width="11.7109375" style="13" customWidth="1"/>
    <col min="7035" max="7035" width="13.7109375" style="13" customWidth="1"/>
    <col min="7036" max="7036" width="13.140625" style="13" customWidth="1"/>
    <col min="7037" max="7040" width="13" style="13" customWidth="1"/>
    <col min="7041" max="7047" width="11.7109375" style="13" customWidth="1"/>
    <col min="7048" max="7048" width="10.85546875" style="13" customWidth="1"/>
    <col min="7049" max="7049" width="11.7109375" style="13" customWidth="1"/>
    <col min="7050" max="7052" width="22.7109375" style="13" customWidth="1"/>
    <col min="7053" max="7055" width="20.7109375" style="13" customWidth="1"/>
    <col min="7056" max="7243" width="8.85546875" style="13"/>
    <col min="7244" max="7244" width="6.140625" style="13" customWidth="1"/>
    <col min="7245" max="7245" width="20.28515625" style="13" customWidth="1"/>
    <col min="7246" max="7246" width="12.42578125" style="13" customWidth="1"/>
    <col min="7247" max="7247" width="13" style="13" customWidth="1"/>
    <col min="7248" max="7248" width="12.5703125" style="13" customWidth="1"/>
    <col min="7249" max="7262" width="11.7109375" style="13" customWidth="1"/>
    <col min="7263" max="7263" width="12.28515625" style="13" customWidth="1"/>
    <col min="7264" max="7264" width="11.7109375" style="13" customWidth="1"/>
    <col min="7265" max="7265" width="12.85546875" style="13" customWidth="1"/>
    <col min="7266" max="7266" width="11.7109375" style="13" customWidth="1"/>
    <col min="7267" max="7267" width="12.7109375" style="13" customWidth="1"/>
    <col min="7268" max="7268" width="11.7109375" style="13" customWidth="1"/>
    <col min="7269" max="7269" width="13" style="13" customWidth="1"/>
    <col min="7270" max="7281" width="11.7109375" style="13" customWidth="1"/>
    <col min="7282" max="7282" width="12.5703125" style="13" customWidth="1"/>
    <col min="7283" max="7283" width="11.7109375" style="13" customWidth="1"/>
    <col min="7284" max="7284" width="13" style="13" customWidth="1"/>
    <col min="7285" max="7290" width="11.7109375" style="13" customWidth="1"/>
    <col min="7291" max="7291" width="13.7109375" style="13" customWidth="1"/>
    <col min="7292" max="7292" width="13.140625" style="13" customWidth="1"/>
    <col min="7293" max="7296" width="13" style="13" customWidth="1"/>
    <col min="7297" max="7303" width="11.7109375" style="13" customWidth="1"/>
    <col min="7304" max="7304" width="10.85546875" style="13" customWidth="1"/>
    <col min="7305" max="7305" width="11.7109375" style="13" customWidth="1"/>
    <col min="7306" max="7308" width="22.7109375" style="13" customWidth="1"/>
    <col min="7309" max="7311" width="20.7109375" style="13" customWidth="1"/>
    <col min="7312" max="7499" width="8.85546875" style="13"/>
    <col min="7500" max="7500" width="6.140625" style="13" customWidth="1"/>
    <col min="7501" max="7501" width="20.28515625" style="13" customWidth="1"/>
    <col min="7502" max="7502" width="12.42578125" style="13" customWidth="1"/>
    <col min="7503" max="7503" width="13" style="13" customWidth="1"/>
    <col min="7504" max="7504" width="12.5703125" style="13" customWidth="1"/>
    <col min="7505" max="7518" width="11.7109375" style="13" customWidth="1"/>
    <col min="7519" max="7519" width="12.28515625" style="13" customWidth="1"/>
    <col min="7520" max="7520" width="11.7109375" style="13" customWidth="1"/>
    <col min="7521" max="7521" width="12.85546875" style="13" customWidth="1"/>
    <col min="7522" max="7522" width="11.7109375" style="13" customWidth="1"/>
    <col min="7523" max="7523" width="12.7109375" style="13" customWidth="1"/>
    <col min="7524" max="7524" width="11.7109375" style="13" customWidth="1"/>
    <col min="7525" max="7525" width="13" style="13" customWidth="1"/>
    <col min="7526" max="7537" width="11.7109375" style="13" customWidth="1"/>
    <col min="7538" max="7538" width="12.5703125" style="13" customWidth="1"/>
    <col min="7539" max="7539" width="11.7109375" style="13" customWidth="1"/>
    <col min="7540" max="7540" width="13" style="13" customWidth="1"/>
    <col min="7541" max="7546" width="11.7109375" style="13" customWidth="1"/>
    <col min="7547" max="7547" width="13.7109375" style="13" customWidth="1"/>
    <col min="7548" max="7548" width="13.140625" style="13" customWidth="1"/>
    <col min="7549" max="7552" width="13" style="13" customWidth="1"/>
    <col min="7553" max="7559" width="11.7109375" style="13" customWidth="1"/>
    <col min="7560" max="7560" width="10.85546875" style="13" customWidth="1"/>
    <col min="7561" max="7561" width="11.7109375" style="13" customWidth="1"/>
    <col min="7562" max="7564" width="22.7109375" style="13" customWidth="1"/>
    <col min="7565" max="7567" width="20.7109375" style="13" customWidth="1"/>
    <col min="7568" max="7755" width="8.85546875" style="13"/>
    <col min="7756" max="7756" width="6.140625" style="13" customWidth="1"/>
    <col min="7757" max="7757" width="20.28515625" style="13" customWidth="1"/>
    <col min="7758" max="7758" width="12.42578125" style="13" customWidth="1"/>
    <col min="7759" max="7759" width="13" style="13" customWidth="1"/>
    <col min="7760" max="7760" width="12.5703125" style="13" customWidth="1"/>
    <col min="7761" max="7774" width="11.7109375" style="13" customWidth="1"/>
    <col min="7775" max="7775" width="12.28515625" style="13" customWidth="1"/>
    <col min="7776" max="7776" width="11.7109375" style="13" customWidth="1"/>
    <col min="7777" max="7777" width="12.85546875" style="13" customWidth="1"/>
    <col min="7778" max="7778" width="11.7109375" style="13" customWidth="1"/>
    <col min="7779" max="7779" width="12.7109375" style="13" customWidth="1"/>
    <col min="7780" max="7780" width="11.7109375" style="13" customWidth="1"/>
    <col min="7781" max="7781" width="13" style="13" customWidth="1"/>
    <col min="7782" max="7793" width="11.7109375" style="13" customWidth="1"/>
    <col min="7794" max="7794" width="12.5703125" style="13" customWidth="1"/>
    <col min="7795" max="7795" width="11.7109375" style="13" customWidth="1"/>
    <col min="7796" max="7796" width="13" style="13" customWidth="1"/>
    <col min="7797" max="7802" width="11.7109375" style="13" customWidth="1"/>
    <col min="7803" max="7803" width="13.7109375" style="13" customWidth="1"/>
    <col min="7804" max="7804" width="13.140625" style="13" customWidth="1"/>
    <col min="7805" max="7808" width="13" style="13" customWidth="1"/>
    <col min="7809" max="7815" width="11.7109375" style="13" customWidth="1"/>
    <col min="7816" max="7816" width="10.85546875" style="13" customWidth="1"/>
    <col min="7817" max="7817" width="11.7109375" style="13" customWidth="1"/>
    <col min="7818" max="7820" width="22.7109375" style="13" customWidth="1"/>
    <col min="7821" max="7823" width="20.7109375" style="13" customWidth="1"/>
    <col min="7824" max="8011" width="8.85546875" style="13"/>
    <col min="8012" max="8012" width="6.140625" style="13" customWidth="1"/>
    <col min="8013" max="8013" width="20.28515625" style="13" customWidth="1"/>
    <col min="8014" max="8014" width="12.42578125" style="13" customWidth="1"/>
    <col min="8015" max="8015" width="13" style="13" customWidth="1"/>
    <col min="8016" max="8016" width="12.5703125" style="13" customWidth="1"/>
    <col min="8017" max="8030" width="11.7109375" style="13" customWidth="1"/>
    <col min="8031" max="8031" width="12.28515625" style="13" customWidth="1"/>
    <col min="8032" max="8032" width="11.7109375" style="13" customWidth="1"/>
    <col min="8033" max="8033" width="12.85546875" style="13" customWidth="1"/>
    <col min="8034" max="8034" width="11.7109375" style="13" customWidth="1"/>
    <col min="8035" max="8035" width="12.7109375" style="13" customWidth="1"/>
    <col min="8036" max="8036" width="11.7109375" style="13" customWidth="1"/>
    <col min="8037" max="8037" width="13" style="13" customWidth="1"/>
    <col min="8038" max="8049" width="11.7109375" style="13" customWidth="1"/>
    <col min="8050" max="8050" width="12.5703125" style="13" customWidth="1"/>
    <col min="8051" max="8051" width="11.7109375" style="13" customWidth="1"/>
    <col min="8052" max="8052" width="13" style="13" customWidth="1"/>
    <col min="8053" max="8058" width="11.7109375" style="13" customWidth="1"/>
    <col min="8059" max="8059" width="13.7109375" style="13" customWidth="1"/>
    <col min="8060" max="8060" width="13.140625" style="13" customWidth="1"/>
    <col min="8061" max="8064" width="13" style="13" customWidth="1"/>
    <col min="8065" max="8071" width="11.7109375" style="13" customWidth="1"/>
    <col min="8072" max="8072" width="10.85546875" style="13" customWidth="1"/>
    <col min="8073" max="8073" width="11.7109375" style="13" customWidth="1"/>
    <col min="8074" max="8076" width="22.7109375" style="13" customWidth="1"/>
    <col min="8077" max="8079" width="20.7109375" style="13" customWidth="1"/>
    <col min="8080" max="8267" width="8.85546875" style="13"/>
    <col min="8268" max="8268" width="6.140625" style="13" customWidth="1"/>
    <col min="8269" max="8269" width="20.28515625" style="13" customWidth="1"/>
    <col min="8270" max="8270" width="12.42578125" style="13" customWidth="1"/>
    <col min="8271" max="8271" width="13" style="13" customWidth="1"/>
    <col min="8272" max="8272" width="12.5703125" style="13" customWidth="1"/>
    <col min="8273" max="8286" width="11.7109375" style="13" customWidth="1"/>
    <col min="8287" max="8287" width="12.28515625" style="13" customWidth="1"/>
    <col min="8288" max="8288" width="11.7109375" style="13" customWidth="1"/>
    <col min="8289" max="8289" width="12.85546875" style="13" customWidth="1"/>
    <col min="8290" max="8290" width="11.7109375" style="13" customWidth="1"/>
    <col min="8291" max="8291" width="12.7109375" style="13" customWidth="1"/>
    <col min="8292" max="8292" width="11.7109375" style="13" customWidth="1"/>
    <col min="8293" max="8293" width="13" style="13" customWidth="1"/>
    <col min="8294" max="8305" width="11.7109375" style="13" customWidth="1"/>
    <col min="8306" max="8306" width="12.5703125" style="13" customWidth="1"/>
    <col min="8307" max="8307" width="11.7109375" style="13" customWidth="1"/>
    <col min="8308" max="8308" width="13" style="13" customWidth="1"/>
    <col min="8309" max="8314" width="11.7109375" style="13" customWidth="1"/>
    <col min="8315" max="8315" width="13.7109375" style="13" customWidth="1"/>
    <col min="8316" max="8316" width="13.140625" style="13" customWidth="1"/>
    <col min="8317" max="8320" width="13" style="13" customWidth="1"/>
    <col min="8321" max="8327" width="11.7109375" style="13" customWidth="1"/>
    <col min="8328" max="8328" width="10.85546875" style="13" customWidth="1"/>
    <col min="8329" max="8329" width="11.7109375" style="13" customWidth="1"/>
    <col min="8330" max="8332" width="22.7109375" style="13" customWidth="1"/>
    <col min="8333" max="8335" width="20.7109375" style="13" customWidth="1"/>
    <col min="8336" max="8523" width="8.85546875" style="13"/>
    <col min="8524" max="8524" width="6.140625" style="13" customWidth="1"/>
    <col min="8525" max="8525" width="20.28515625" style="13" customWidth="1"/>
    <col min="8526" max="8526" width="12.42578125" style="13" customWidth="1"/>
    <col min="8527" max="8527" width="13" style="13" customWidth="1"/>
    <col min="8528" max="8528" width="12.5703125" style="13" customWidth="1"/>
    <col min="8529" max="8542" width="11.7109375" style="13" customWidth="1"/>
    <col min="8543" max="8543" width="12.28515625" style="13" customWidth="1"/>
    <col min="8544" max="8544" width="11.7109375" style="13" customWidth="1"/>
    <col min="8545" max="8545" width="12.85546875" style="13" customWidth="1"/>
    <col min="8546" max="8546" width="11.7109375" style="13" customWidth="1"/>
    <col min="8547" max="8547" width="12.7109375" style="13" customWidth="1"/>
    <col min="8548" max="8548" width="11.7109375" style="13" customWidth="1"/>
    <col min="8549" max="8549" width="13" style="13" customWidth="1"/>
    <col min="8550" max="8561" width="11.7109375" style="13" customWidth="1"/>
    <col min="8562" max="8562" width="12.5703125" style="13" customWidth="1"/>
    <col min="8563" max="8563" width="11.7109375" style="13" customWidth="1"/>
    <col min="8564" max="8564" width="13" style="13" customWidth="1"/>
    <col min="8565" max="8570" width="11.7109375" style="13" customWidth="1"/>
    <col min="8571" max="8571" width="13.7109375" style="13" customWidth="1"/>
    <col min="8572" max="8572" width="13.140625" style="13" customWidth="1"/>
    <col min="8573" max="8576" width="13" style="13" customWidth="1"/>
    <col min="8577" max="8583" width="11.7109375" style="13" customWidth="1"/>
    <col min="8584" max="8584" width="10.85546875" style="13" customWidth="1"/>
    <col min="8585" max="8585" width="11.7109375" style="13" customWidth="1"/>
    <col min="8586" max="8588" width="22.7109375" style="13" customWidth="1"/>
    <col min="8589" max="8591" width="20.7109375" style="13" customWidth="1"/>
    <col min="8592" max="8779" width="8.85546875" style="13"/>
    <col min="8780" max="8780" width="6.140625" style="13" customWidth="1"/>
    <col min="8781" max="8781" width="20.28515625" style="13" customWidth="1"/>
    <col min="8782" max="8782" width="12.42578125" style="13" customWidth="1"/>
    <col min="8783" max="8783" width="13" style="13" customWidth="1"/>
    <col min="8784" max="8784" width="12.5703125" style="13" customWidth="1"/>
    <col min="8785" max="8798" width="11.7109375" style="13" customWidth="1"/>
    <col min="8799" max="8799" width="12.28515625" style="13" customWidth="1"/>
    <col min="8800" max="8800" width="11.7109375" style="13" customWidth="1"/>
    <col min="8801" max="8801" width="12.85546875" style="13" customWidth="1"/>
    <col min="8802" max="8802" width="11.7109375" style="13" customWidth="1"/>
    <col min="8803" max="8803" width="12.7109375" style="13" customWidth="1"/>
    <col min="8804" max="8804" width="11.7109375" style="13" customWidth="1"/>
    <col min="8805" max="8805" width="13" style="13" customWidth="1"/>
    <col min="8806" max="8817" width="11.7109375" style="13" customWidth="1"/>
    <col min="8818" max="8818" width="12.5703125" style="13" customWidth="1"/>
    <col min="8819" max="8819" width="11.7109375" style="13" customWidth="1"/>
    <col min="8820" max="8820" width="13" style="13" customWidth="1"/>
    <col min="8821" max="8826" width="11.7109375" style="13" customWidth="1"/>
    <col min="8827" max="8827" width="13.7109375" style="13" customWidth="1"/>
    <col min="8828" max="8828" width="13.140625" style="13" customWidth="1"/>
    <col min="8829" max="8832" width="13" style="13" customWidth="1"/>
    <col min="8833" max="8839" width="11.7109375" style="13" customWidth="1"/>
    <col min="8840" max="8840" width="10.85546875" style="13" customWidth="1"/>
    <col min="8841" max="8841" width="11.7109375" style="13" customWidth="1"/>
    <col min="8842" max="8844" width="22.7109375" style="13" customWidth="1"/>
    <col min="8845" max="8847" width="20.7109375" style="13" customWidth="1"/>
    <col min="8848" max="9035" width="8.85546875" style="13"/>
    <col min="9036" max="9036" width="6.140625" style="13" customWidth="1"/>
    <col min="9037" max="9037" width="20.28515625" style="13" customWidth="1"/>
    <col min="9038" max="9038" width="12.42578125" style="13" customWidth="1"/>
    <col min="9039" max="9039" width="13" style="13" customWidth="1"/>
    <col min="9040" max="9040" width="12.5703125" style="13" customWidth="1"/>
    <col min="9041" max="9054" width="11.7109375" style="13" customWidth="1"/>
    <col min="9055" max="9055" width="12.28515625" style="13" customWidth="1"/>
    <col min="9056" max="9056" width="11.7109375" style="13" customWidth="1"/>
    <col min="9057" max="9057" width="12.85546875" style="13" customWidth="1"/>
    <col min="9058" max="9058" width="11.7109375" style="13" customWidth="1"/>
    <col min="9059" max="9059" width="12.7109375" style="13" customWidth="1"/>
    <col min="9060" max="9060" width="11.7109375" style="13" customWidth="1"/>
    <col min="9061" max="9061" width="13" style="13" customWidth="1"/>
    <col min="9062" max="9073" width="11.7109375" style="13" customWidth="1"/>
    <col min="9074" max="9074" width="12.5703125" style="13" customWidth="1"/>
    <col min="9075" max="9075" width="11.7109375" style="13" customWidth="1"/>
    <col min="9076" max="9076" width="13" style="13" customWidth="1"/>
    <col min="9077" max="9082" width="11.7109375" style="13" customWidth="1"/>
    <col min="9083" max="9083" width="13.7109375" style="13" customWidth="1"/>
    <col min="9084" max="9084" width="13.140625" style="13" customWidth="1"/>
    <col min="9085" max="9088" width="13" style="13" customWidth="1"/>
    <col min="9089" max="9095" width="11.7109375" style="13" customWidth="1"/>
    <col min="9096" max="9096" width="10.85546875" style="13" customWidth="1"/>
    <col min="9097" max="9097" width="11.7109375" style="13" customWidth="1"/>
    <col min="9098" max="9100" width="22.7109375" style="13" customWidth="1"/>
    <col min="9101" max="9103" width="20.7109375" style="13" customWidth="1"/>
    <col min="9104" max="9291" width="8.85546875" style="13"/>
    <col min="9292" max="9292" width="6.140625" style="13" customWidth="1"/>
    <col min="9293" max="9293" width="20.28515625" style="13" customWidth="1"/>
    <col min="9294" max="9294" width="12.42578125" style="13" customWidth="1"/>
    <col min="9295" max="9295" width="13" style="13" customWidth="1"/>
    <col min="9296" max="9296" width="12.5703125" style="13" customWidth="1"/>
    <col min="9297" max="9310" width="11.7109375" style="13" customWidth="1"/>
    <col min="9311" max="9311" width="12.28515625" style="13" customWidth="1"/>
    <col min="9312" max="9312" width="11.7109375" style="13" customWidth="1"/>
    <col min="9313" max="9313" width="12.85546875" style="13" customWidth="1"/>
    <col min="9314" max="9314" width="11.7109375" style="13" customWidth="1"/>
    <col min="9315" max="9315" width="12.7109375" style="13" customWidth="1"/>
    <col min="9316" max="9316" width="11.7109375" style="13" customWidth="1"/>
    <col min="9317" max="9317" width="13" style="13" customWidth="1"/>
    <col min="9318" max="9329" width="11.7109375" style="13" customWidth="1"/>
    <col min="9330" max="9330" width="12.5703125" style="13" customWidth="1"/>
    <col min="9331" max="9331" width="11.7109375" style="13" customWidth="1"/>
    <col min="9332" max="9332" width="13" style="13" customWidth="1"/>
    <col min="9333" max="9338" width="11.7109375" style="13" customWidth="1"/>
    <col min="9339" max="9339" width="13.7109375" style="13" customWidth="1"/>
    <col min="9340" max="9340" width="13.140625" style="13" customWidth="1"/>
    <col min="9341" max="9344" width="13" style="13" customWidth="1"/>
    <col min="9345" max="9351" width="11.7109375" style="13" customWidth="1"/>
    <col min="9352" max="9352" width="10.85546875" style="13" customWidth="1"/>
    <col min="9353" max="9353" width="11.7109375" style="13" customWidth="1"/>
    <col min="9354" max="9356" width="22.7109375" style="13" customWidth="1"/>
    <col min="9357" max="9359" width="20.7109375" style="13" customWidth="1"/>
    <col min="9360" max="9547" width="8.85546875" style="13"/>
    <col min="9548" max="9548" width="6.140625" style="13" customWidth="1"/>
    <col min="9549" max="9549" width="20.28515625" style="13" customWidth="1"/>
    <col min="9550" max="9550" width="12.42578125" style="13" customWidth="1"/>
    <col min="9551" max="9551" width="13" style="13" customWidth="1"/>
    <col min="9552" max="9552" width="12.5703125" style="13" customWidth="1"/>
    <col min="9553" max="9566" width="11.7109375" style="13" customWidth="1"/>
    <col min="9567" max="9567" width="12.28515625" style="13" customWidth="1"/>
    <col min="9568" max="9568" width="11.7109375" style="13" customWidth="1"/>
    <col min="9569" max="9569" width="12.85546875" style="13" customWidth="1"/>
    <col min="9570" max="9570" width="11.7109375" style="13" customWidth="1"/>
    <col min="9571" max="9571" width="12.7109375" style="13" customWidth="1"/>
    <col min="9572" max="9572" width="11.7109375" style="13" customWidth="1"/>
    <col min="9573" max="9573" width="13" style="13" customWidth="1"/>
    <col min="9574" max="9585" width="11.7109375" style="13" customWidth="1"/>
    <col min="9586" max="9586" width="12.5703125" style="13" customWidth="1"/>
    <col min="9587" max="9587" width="11.7109375" style="13" customWidth="1"/>
    <col min="9588" max="9588" width="13" style="13" customWidth="1"/>
    <col min="9589" max="9594" width="11.7109375" style="13" customWidth="1"/>
    <col min="9595" max="9595" width="13.7109375" style="13" customWidth="1"/>
    <col min="9596" max="9596" width="13.140625" style="13" customWidth="1"/>
    <col min="9597" max="9600" width="13" style="13" customWidth="1"/>
    <col min="9601" max="9607" width="11.7109375" style="13" customWidth="1"/>
    <col min="9608" max="9608" width="10.85546875" style="13" customWidth="1"/>
    <col min="9609" max="9609" width="11.7109375" style="13" customWidth="1"/>
    <col min="9610" max="9612" width="22.7109375" style="13" customWidth="1"/>
    <col min="9613" max="9615" width="20.7109375" style="13" customWidth="1"/>
    <col min="9616" max="9803" width="8.85546875" style="13"/>
    <col min="9804" max="9804" width="6.140625" style="13" customWidth="1"/>
    <col min="9805" max="9805" width="20.28515625" style="13" customWidth="1"/>
    <col min="9806" max="9806" width="12.42578125" style="13" customWidth="1"/>
    <col min="9807" max="9807" width="13" style="13" customWidth="1"/>
    <col min="9808" max="9808" width="12.5703125" style="13" customWidth="1"/>
    <col min="9809" max="9822" width="11.7109375" style="13" customWidth="1"/>
    <col min="9823" max="9823" width="12.28515625" style="13" customWidth="1"/>
    <col min="9824" max="9824" width="11.7109375" style="13" customWidth="1"/>
    <col min="9825" max="9825" width="12.85546875" style="13" customWidth="1"/>
    <col min="9826" max="9826" width="11.7109375" style="13" customWidth="1"/>
    <col min="9827" max="9827" width="12.7109375" style="13" customWidth="1"/>
    <col min="9828" max="9828" width="11.7109375" style="13" customWidth="1"/>
    <col min="9829" max="9829" width="13" style="13" customWidth="1"/>
    <col min="9830" max="9841" width="11.7109375" style="13" customWidth="1"/>
    <col min="9842" max="9842" width="12.5703125" style="13" customWidth="1"/>
    <col min="9843" max="9843" width="11.7109375" style="13" customWidth="1"/>
    <col min="9844" max="9844" width="13" style="13" customWidth="1"/>
    <col min="9845" max="9850" width="11.7109375" style="13" customWidth="1"/>
    <col min="9851" max="9851" width="13.7109375" style="13" customWidth="1"/>
    <col min="9852" max="9852" width="13.140625" style="13" customWidth="1"/>
    <col min="9853" max="9856" width="13" style="13" customWidth="1"/>
    <col min="9857" max="9863" width="11.7109375" style="13" customWidth="1"/>
    <col min="9864" max="9864" width="10.85546875" style="13" customWidth="1"/>
    <col min="9865" max="9865" width="11.7109375" style="13" customWidth="1"/>
    <col min="9866" max="9868" width="22.7109375" style="13" customWidth="1"/>
    <col min="9869" max="9871" width="20.7109375" style="13" customWidth="1"/>
    <col min="9872" max="10059" width="8.85546875" style="13"/>
    <col min="10060" max="10060" width="6.140625" style="13" customWidth="1"/>
    <col min="10061" max="10061" width="20.28515625" style="13" customWidth="1"/>
    <col min="10062" max="10062" width="12.42578125" style="13" customWidth="1"/>
    <col min="10063" max="10063" width="13" style="13" customWidth="1"/>
    <col min="10064" max="10064" width="12.5703125" style="13" customWidth="1"/>
    <col min="10065" max="10078" width="11.7109375" style="13" customWidth="1"/>
    <col min="10079" max="10079" width="12.28515625" style="13" customWidth="1"/>
    <col min="10080" max="10080" width="11.7109375" style="13" customWidth="1"/>
    <col min="10081" max="10081" width="12.85546875" style="13" customWidth="1"/>
    <col min="10082" max="10082" width="11.7109375" style="13" customWidth="1"/>
    <col min="10083" max="10083" width="12.7109375" style="13" customWidth="1"/>
    <col min="10084" max="10084" width="11.7109375" style="13" customWidth="1"/>
    <col min="10085" max="10085" width="13" style="13" customWidth="1"/>
    <col min="10086" max="10097" width="11.7109375" style="13" customWidth="1"/>
    <col min="10098" max="10098" width="12.5703125" style="13" customWidth="1"/>
    <col min="10099" max="10099" width="11.7109375" style="13" customWidth="1"/>
    <col min="10100" max="10100" width="13" style="13" customWidth="1"/>
    <col min="10101" max="10106" width="11.7109375" style="13" customWidth="1"/>
    <col min="10107" max="10107" width="13.7109375" style="13" customWidth="1"/>
    <col min="10108" max="10108" width="13.140625" style="13" customWidth="1"/>
    <col min="10109" max="10112" width="13" style="13" customWidth="1"/>
    <col min="10113" max="10119" width="11.7109375" style="13" customWidth="1"/>
    <col min="10120" max="10120" width="10.85546875" style="13" customWidth="1"/>
    <col min="10121" max="10121" width="11.7109375" style="13" customWidth="1"/>
    <col min="10122" max="10124" width="22.7109375" style="13" customWidth="1"/>
    <col min="10125" max="10127" width="20.7109375" style="13" customWidth="1"/>
    <col min="10128" max="10315" width="8.85546875" style="13"/>
    <col min="10316" max="10316" width="6.140625" style="13" customWidth="1"/>
    <col min="10317" max="10317" width="20.28515625" style="13" customWidth="1"/>
    <col min="10318" max="10318" width="12.42578125" style="13" customWidth="1"/>
    <col min="10319" max="10319" width="13" style="13" customWidth="1"/>
    <col min="10320" max="10320" width="12.5703125" style="13" customWidth="1"/>
    <col min="10321" max="10334" width="11.7109375" style="13" customWidth="1"/>
    <col min="10335" max="10335" width="12.28515625" style="13" customWidth="1"/>
    <col min="10336" max="10336" width="11.7109375" style="13" customWidth="1"/>
    <col min="10337" max="10337" width="12.85546875" style="13" customWidth="1"/>
    <col min="10338" max="10338" width="11.7109375" style="13" customWidth="1"/>
    <col min="10339" max="10339" width="12.7109375" style="13" customWidth="1"/>
    <col min="10340" max="10340" width="11.7109375" style="13" customWidth="1"/>
    <col min="10341" max="10341" width="13" style="13" customWidth="1"/>
    <col min="10342" max="10353" width="11.7109375" style="13" customWidth="1"/>
    <col min="10354" max="10354" width="12.5703125" style="13" customWidth="1"/>
    <col min="10355" max="10355" width="11.7109375" style="13" customWidth="1"/>
    <col min="10356" max="10356" width="13" style="13" customWidth="1"/>
    <col min="10357" max="10362" width="11.7109375" style="13" customWidth="1"/>
    <col min="10363" max="10363" width="13.7109375" style="13" customWidth="1"/>
    <col min="10364" max="10364" width="13.140625" style="13" customWidth="1"/>
    <col min="10365" max="10368" width="13" style="13" customWidth="1"/>
    <col min="10369" max="10375" width="11.7109375" style="13" customWidth="1"/>
    <col min="10376" max="10376" width="10.85546875" style="13" customWidth="1"/>
    <col min="10377" max="10377" width="11.7109375" style="13" customWidth="1"/>
    <col min="10378" max="10380" width="22.7109375" style="13" customWidth="1"/>
    <col min="10381" max="10383" width="20.7109375" style="13" customWidth="1"/>
    <col min="10384" max="10571" width="8.85546875" style="13"/>
    <col min="10572" max="10572" width="6.140625" style="13" customWidth="1"/>
    <col min="10573" max="10573" width="20.28515625" style="13" customWidth="1"/>
    <col min="10574" max="10574" width="12.42578125" style="13" customWidth="1"/>
    <col min="10575" max="10575" width="13" style="13" customWidth="1"/>
    <col min="10576" max="10576" width="12.5703125" style="13" customWidth="1"/>
    <col min="10577" max="10590" width="11.7109375" style="13" customWidth="1"/>
    <col min="10591" max="10591" width="12.28515625" style="13" customWidth="1"/>
    <col min="10592" max="10592" width="11.7109375" style="13" customWidth="1"/>
    <col min="10593" max="10593" width="12.85546875" style="13" customWidth="1"/>
    <col min="10594" max="10594" width="11.7109375" style="13" customWidth="1"/>
    <col min="10595" max="10595" width="12.7109375" style="13" customWidth="1"/>
    <col min="10596" max="10596" width="11.7109375" style="13" customWidth="1"/>
    <col min="10597" max="10597" width="13" style="13" customWidth="1"/>
    <col min="10598" max="10609" width="11.7109375" style="13" customWidth="1"/>
    <col min="10610" max="10610" width="12.5703125" style="13" customWidth="1"/>
    <col min="10611" max="10611" width="11.7109375" style="13" customWidth="1"/>
    <col min="10612" max="10612" width="13" style="13" customWidth="1"/>
    <col min="10613" max="10618" width="11.7109375" style="13" customWidth="1"/>
    <col min="10619" max="10619" width="13.7109375" style="13" customWidth="1"/>
    <col min="10620" max="10620" width="13.140625" style="13" customWidth="1"/>
    <col min="10621" max="10624" width="13" style="13" customWidth="1"/>
    <col min="10625" max="10631" width="11.7109375" style="13" customWidth="1"/>
    <col min="10632" max="10632" width="10.85546875" style="13" customWidth="1"/>
    <col min="10633" max="10633" width="11.7109375" style="13" customWidth="1"/>
    <col min="10634" max="10636" width="22.7109375" style="13" customWidth="1"/>
    <col min="10637" max="10639" width="20.7109375" style="13" customWidth="1"/>
    <col min="10640" max="10827" width="8.85546875" style="13"/>
    <col min="10828" max="10828" width="6.140625" style="13" customWidth="1"/>
    <col min="10829" max="10829" width="20.28515625" style="13" customWidth="1"/>
    <col min="10830" max="10830" width="12.42578125" style="13" customWidth="1"/>
    <col min="10831" max="10831" width="13" style="13" customWidth="1"/>
    <col min="10832" max="10832" width="12.5703125" style="13" customWidth="1"/>
    <col min="10833" max="10846" width="11.7109375" style="13" customWidth="1"/>
    <col min="10847" max="10847" width="12.28515625" style="13" customWidth="1"/>
    <col min="10848" max="10848" width="11.7109375" style="13" customWidth="1"/>
    <col min="10849" max="10849" width="12.85546875" style="13" customWidth="1"/>
    <col min="10850" max="10850" width="11.7109375" style="13" customWidth="1"/>
    <col min="10851" max="10851" width="12.7109375" style="13" customWidth="1"/>
    <col min="10852" max="10852" width="11.7109375" style="13" customWidth="1"/>
    <col min="10853" max="10853" width="13" style="13" customWidth="1"/>
    <col min="10854" max="10865" width="11.7109375" style="13" customWidth="1"/>
    <col min="10866" max="10866" width="12.5703125" style="13" customWidth="1"/>
    <col min="10867" max="10867" width="11.7109375" style="13" customWidth="1"/>
    <col min="10868" max="10868" width="13" style="13" customWidth="1"/>
    <col min="10869" max="10874" width="11.7109375" style="13" customWidth="1"/>
    <col min="10875" max="10875" width="13.7109375" style="13" customWidth="1"/>
    <col min="10876" max="10876" width="13.140625" style="13" customWidth="1"/>
    <col min="10877" max="10880" width="13" style="13" customWidth="1"/>
    <col min="10881" max="10887" width="11.7109375" style="13" customWidth="1"/>
    <col min="10888" max="10888" width="10.85546875" style="13" customWidth="1"/>
    <col min="10889" max="10889" width="11.7109375" style="13" customWidth="1"/>
    <col min="10890" max="10892" width="22.7109375" style="13" customWidth="1"/>
    <col min="10893" max="10895" width="20.7109375" style="13" customWidth="1"/>
    <col min="10896" max="11083" width="8.85546875" style="13"/>
    <col min="11084" max="11084" width="6.140625" style="13" customWidth="1"/>
    <col min="11085" max="11085" width="20.28515625" style="13" customWidth="1"/>
    <col min="11086" max="11086" width="12.42578125" style="13" customWidth="1"/>
    <col min="11087" max="11087" width="13" style="13" customWidth="1"/>
    <col min="11088" max="11088" width="12.5703125" style="13" customWidth="1"/>
    <col min="11089" max="11102" width="11.7109375" style="13" customWidth="1"/>
    <col min="11103" max="11103" width="12.28515625" style="13" customWidth="1"/>
    <col min="11104" max="11104" width="11.7109375" style="13" customWidth="1"/>
    <col min="11105" max="11105" width="12.85546875" style="13" customWidth="1"/>
    <col min="11106" max="11106" width="11.7109375" style="13" customWidth="1"/>
    <col min="11107" max="11107" width="12.7109375" style="13" customWidth="1"/>
    <col min="11108" max="11108" width="11.7109375" style="13" customWidth="1"/>
    <col min="11109" max="11109" width="13" style="13" customWidth="1"/>
    <col min="11110" max="11121" width="11.7109375" style="13" customWidth="1"/>
    <col min="11122" max="11122" width="12.5703125" style="13" customWidth="1"/>
    <col min="11123" max="11123" width="11.7109375" style="13" customWidth="1"/>
    <col min="11124" max="11124" width="13" style="13" customWidth="1"/>
    <col min="11125" max="11130" width="11.7109375" style="13" customWidth="1"/>
    <col min="11131" max="11131" width="13.7109375" style="13" customWidth="1"/>
    <col min="11132" max="11132" width="13.140625" style="13" customWidth="1"/>
    <col min="11133" max="11136" width="13" style="13" customWidth="1"/>
    <col min="11137" max="11143" width="11.7109375" style="13" customWidth="1"/>
    <col min="11144" max="11144" width="10.85546875" style="13" customWidth="1"/>
    <col min="11145" max="11145" width="11.7109375" style="13" customWidth="1"/>
    <col min="11146" max="11148" width="22.7109375" style="13" customWidth="1"/>
    <col min="11149" max="11151" width="20.7109375" style="13" customWidth="1"/>
    <col min="11152" max="11339" width="8.85546875" style="13"/>
    <col min="11340" max="11340" width="6.140625" style="13" customWidth="1"/>
    <col min="11341" max="11341" width="20.28515625" style="13" customWidth="1"/>
    <col min="11342" max="11342" width="12.42578125" style="13" customWidth="1"/>
    <col min="11343" max="11343" width="13" style="13" customWidth="1"/>
    <col min="11344" max="11344" width="12.5703125" style="13" customWidth="1"/>
    <col min="11345" max="11358" width="11.7109375" style="13" customWidth="1"/>
    <col min="11359" max="11359" width="12.28515625" style="13" customWidth="1"/>
    <col min="11360" max="11360" width="11.7109375" style="13" customWidth="1"/>
    <col min="11361" max="11361" width="12.85546875" style="13" customWidth="1"/>
    <col min="11362" max="11362" width="11.7109375" style="13" customWidth="1"/>
    <col min="11363" max="11363" width="12.7109375" style="13" customWidth="1"/>
    <col min="11364" max="11364" width="11.7109375" style="13" customWidth="1"/>
    <col min="11365" max="11365" width="13" style="13" customWidth="1"/>
    <col min="11366" max="11377" width="11.7109375" style="13" customWidth="1"/>
    <col min="11378" max="11378" width="12.5703125" style="13" customWidth="1"/>
    <col min="11379" max="11379" width="11.7109375" style="13" customWidth="1"/>
    <col min="11380" max="11380" width="13" style="13" customWidth="1"/>
    <col min="11381" max="11386" width="11.7109375" style="13" customWidth="1"/>
    <col min="11387" max="11387" width="13.7109375" style="13" customWidth="1"/>
    <col min="11388" max="11388" width="13.140625" style="13" customWidth="1"/>
    <col min="11389" max="11392" width="13" style="13" customWidth="1"/>
    <col min="11393" max="11399" width="11.7109375" style="13" customWidth="1"/>
    <col min="11400" max="11400" width="10.85546875" style="13" customWidth="1"/>
    <col min="11401" max="11401" width="11.7109375" style="13" customWidth="1"/>
    <col min="11402" max="11404" width="22.7109375" style="13" customWidth="1"/>
    <col min="11405" max="11407" width="20.7109375" style="13" customWidth="1"/>
    <col min="11408" max="11595" width="8.85546875" style="13"/>
    <col min="11596" max="11596" width="6.140625" style="13" customWidth="1"/>
    <col min="11597" max="11597" width="20.28515625" style="13" customWidth="1"/>
    <col min="11598" max="11598" width="12.42578125" style="13" customWidth="1"/>
    <col min="11599" max="11599" width="13" style="13" customWidth="1"/>
    <col min="11600" max="11600" width="12.5703125" style="13" customWidth="1"/>
    <col min="11601" max="11614" width="11.7109375" style="13" customWidth="1"/>
    <col min="11615" max="11615" width="12.28515625" style="13" customWidth="1"/>
    <col min="11616" max="11616" width="11.7109375" style="13" customWidth="1"/>
    <col min="11617" max="11617" width="12.85546875" style="13" customWidth="1"/>
    <col min="11618" max="11618" width="11.7109375" style="13" customWidth="1"/>
    <col min="11619" max="11619" width="12.7109375" style="13" customWidth="1"/>
    <col min="11620" max="11620" width="11.7109375" style="13" customWidth="1"/>
    <col min="11621" max="11621" width="13" style="13" customWidth="1"/>
    <col min="11622" max="11633" width="11.7109375" style="13" customWidth="1"/>
    <col min="11634" max="11634" width="12.5703125" style="13" customWidth="1"/>
    <col min="11635" max="11635" width="11.7109375" style="13" customWidth="1"/>
    <col min="11636" max="11636" width="13" style="13" customWidth="1"/>
    <col min="11637" max="11642" width="11.7109375" style="13" customWidth="1"/>
    <col min="11643" max="11643" width="13.7109375" style="13" customWidth="1"/>
    <col min="11644" max="11644" width="13.140625" style="13" customWidth="1"/>
    <col min="11645" max="11648" width="13" style="13" customWidth="1"/>
    <col min="11649" max="11655" width="11.7109375" style="13" customWidth="1"/>
    <col min="11656" max="11656" width="10.85546875" style="13" customWidth="1"/>
    <col min="11657" max="11657" width="11.7109375" style="13" customWidth="1"/>
    <col min="11658" max="11660" width="22.7109375" style="13" customWidth="1"/>
    <col min="11661" max="11663" width="20.7109375" style="13" customWidth="1"/>
    <col min="11664" max="11851" width="8.85546875" style="13"/>
    <col min="11852" max="11852" width="6.140625" style="13" customWidth="1"/>
    <col min="11853" max="11853" width="20.28515625" style="13" customWidth="1"/>
    <col min="11854" max="11854" width="12.42578125" style="13" customWidth="1"/>
    <col min="11855" max="11855" width="13" style="13" customWidth="1"/>
    <col min="11856" max="11856" width="12.5703125" style="13" customWidth="1"/>
    <col min="11857" max="11870" width="11.7109375" style="13" customWidth="1"/>
    <col min="11871" max="11871" width="12.28515625" style="13" customWidth="1"/>
    <col min="11872" max="11872" width="11.7109375" style="13" customWidth="1"/>
    <col min="11873" max="11873" width="12.85546875" style="13" customWidth="1"/>
    <col min="11874" max="11874" width="11.7109375" style="13" customWidth="1"/>
    <col min="11875" max="11875" width="12.7109375" style="13" customWidth="1"/>
    <col min="11876" max="11876" width="11.7109375" style="13" customWidth="1"/>
    <col min="11877" max="11877" width="13" style="13" customWidth="1"/>
    <col min="11878" max="11889" width="11.7109375" style="13" customWidth="1"/>
    <col min="11890" max="11890" width="12.5703125" style="13" customWidth="1"/>
    <col min="11891" max="11891" width="11.7109375" style="13" customWidth="1"/>
    <col min="11892" max="11892" width="13" style="13" customWidth="1"/>
    <col min="11893" max="11898" width="11.7109375" style="13" customWidth="1"/>
    <col min="11899" max="11899" width="13.7109375" style="13" customWidth="1"/>
    <col min="11900" max="11900" width="13.140625" style="13" customWidth="1"/>
    <col min="11901" max="11904" width="13" style="13" customWidth="1"/>
    <col min="11905" max="11911" width="11.7109375" style="13" customWidth="1"/>
    <col min="11912" max="11912" width="10.85546875" style="13" customWidth="1"/>
    <col min="11913" max="11913" width="11.7109375" style="13" customWidth="1"/>
    <col min="11914" max="11916" width="22.7109375" style="13" customWidth="1"/>
    <col min="11917" max="11919" width="20.7109375" style="13" customWidth="1"/>
    <col min="11920" max="12107" width="8.85546875" style="13"/>
    <col min="12108" max="12108" width="6.140625" style="13" customWidth="1"/>
    <col min="12109" max="12109" width="20.28515625" style="13" customWidth="1"/>
    <col min="12110" max="12110" width="12.42578125" style="13" customWidth="1"/>
    <col min="12111" max="12111" width="13" style="13" customWidth="1"/>
    <col min="12112" max="12112" width="12.5703125" style="13" customWidth="1"/>
    <col min="12113" max="12126" width="11.7109375" style="13" customWidth="1"/>
    <col min="12127" max="12127" width="12.28515625" style="13" customWidth="1"/>
    <col min="12128" max="12128" width="11.7109375" style="13" customWidth="1"/>
    <col min="12129" max="12129" width="12.85546875" style="13" customWidth="1"/>
    <col min="12130" max="12130" width="11.7109375" style="13" customWidth="1"/>
    <col min="12131" max="12131" width="12.7109375" style="13" customWidth="1"/>
    <col min="12132" max="12132" width="11.7109375" style="13" customWidth="1"/>
    <col min="12133" max="12133" width="13" style="13" customWidth="1"/>
    <col min="12134" max="12145" width="11.7109375" style="13" customWidth="1"/>
    <col min="12146" max="12146" width="12.5703125" style="13" customWidth="1"/>
    <col min="12147" max="12147" width="11.7109375" style="13" customWidth="1"/>
    <col min="12148" max="12148" width="13" style="13" customWidth="1"/>
    <col min="12149" max="12154" width="11.7109375" style="13" customWidth="1"/>
    <col min="12155" max="12155" width="13.7109375" style="13" customWidth="1"/>
    <col min="12156" max="12156" width="13.140625" style="13" customWidth="1"/>
    <col min="12157" max="12160" width="13" style="13" customWidth="1"/>
    <col min="12161" max="12167" width="11.7109375" style="13" customWidth="1"/>
    <col min="12168" max="12168" width="10.85546875" style="13" customWidth="1"/>
    <col min="12169" max="12169" width="11.7109375" style="13" customWidth="1"/>
    <col min="12170" max="12172" width="22.7109375" style="13" customWidth="1"/>
    <col min="12173" max="12175" width="20.7109375" style="13" customWidth="1"/>
    <col min="12176" max="12363" width="8.85546875" style="13"/>
    <col min="12364" max="12364" width="6.140625" style="13" customWidth="1"/>
    <col min="12365" max="12365" width="20.28515625" style="13" customWidth="1"/>
    <col min="12366" max="12366" width="12.42578125" style="13" customWidth="1"/>
    <col min="12367" max="12367" width="13" style="13" customWidth="1"/>
    <col min="12368" max="12368" width="12.5703125" style="13" customWidth="1"/>
    <col min="12369" max="12382" width="11.7109375" style="13" customWidth="1"/>
    <col min="12383" max="12383" width="12.28515625" style="13" customWidth="1"/>
    <col min="12384" max="12384" width="11.7109375" style="13" customWidth="1"/>
    <col min="12385" max="12385" width="12.85546875" style="13" customWidth="1"/>
    <col min="12386" max="12386" width="11.7109375" style="13" customWidth="1"/>
    <col min="12387" max="12387" width="12.7109375" style="13" customWidth="1"/>
    <col min="12388" max="12388" width="11.7109375" style="13" customWidth="1"/>
    <col min="12389" max="12389" width="13" style="13" customWidth="1"/>
    <col min="12390" max="12401" width="11.7109375" style="13" customWidth="1"/>
    <col min="12402" max="12402" width="12.5703125" style="13" customWidth="1"/>
    <col min="12403" max="12403" width="11.7109375" style="13" customWidth="1"/>
    <col min="12404" max="12404" width="13" style="13" customWidth="1"/>
    <col min="12405" max="12410" width="11.7109375" style="13" customWidth="1"/>
    <col min="12411" max="12411" width="13.7109375" style="13" customWidth="1"/>
    <col min="12412" max="12412" width="13.140625" style="13" customWidth="1"/>
    <col min="12413" max="12416" width="13" style="13" customWidth="1"/>
    <col min="12417" max="12423" width="11.7109375" style="13" customWidth="1"/>
    <col min="12424" max="12424" width="10.85546875" style="13" customWidth="1"/>
    <col min="12425" max="12425" width="11.7109375" style="13" customWidth="1"/>
    <col min="12426" max="12428" width="22.7109375" style="13" customWidth="1"/>
    <col min="12429" max="12431" width="20.7109375" style="13" customWidth="1"/>
    <col min="12432" max="12619" width="8.85546875" style="13"/>
    <col min="12620" max="12620" width="6.140625" style="13" customWidth="1"/>
    <col min="12621" max="12621" width="20.28515625" style="13" customWidth="1"/>
    <col min="12622" max="12622" width="12.42578125" style="13" customWidth="1"/>
    <col min="12623" max="12623" width="13" style="13" customWidth="1"/>
    <col min="12624" max="12624" width="12.5703125" style="13" customWidth="1"/>
    <col min="12625" max="12638" width="11.7109375" style="13" customWidth="1"/>
    <col min="12639" max="12639" width="12.28515625" style="13" customWidth="1"/>
    <col min="12640" max="12640" width="11.7109375" style="13" customWidth="1"/>
    <col min="12641" max="12641" width="12.85546875" style="13" customWidth="1"/>
    <col min="12642" max="12642" width="11.7109375" style="13" customWidth="1"/>
    <col min="12643" max="12643" width="12.7109375" style="13" customWidth="1"/>
    <col min="12644" max="12644" width="11.7109375" style="13" customWidth="1"/>
    <col min="12645" max="12645" width="13" style="13" customWidth="1"/>
    <col min="12646" max="12657" width="11.7109375" style="13" customWidth="1"/>
    <col min="12658" max="12658" width="12.5703125" style="13" customWidth="1"/>
    <col min="12659" max="12659" width="11.7109375" style="13" customWidth="1"/>
    <col min="12660" max="12660" width="13" style="13" customWidth="1"/>
    <col min="12661" max="12666" width="11.7109375" style="13" customWidth="1"/>
    <col min="12667" max="12667" width="13.7109375" style="13" customWidth="1"/>
    <col min="12668" max="12668" width="13.140625" style="13" customWidth="1"/>
    <col min="12669" max="12672" width="13" style="13" customWidth="1"/>
    <col min="12673" max="12679" width="11.7109375" style="13" customWidth="1"/>
    <col min="12680" max="12680" width="10.85546875" style="13" customWidth="1"/>
    <col min="12681" max="12681" width="11.7109375" style="13" customWidth="1"/>
    <col min="12682" max="12684" width="22.7109375" style="13" customWidth="1"/>
    <col min="12685" max="12687" width="20.7109375" style="13" customWidth="1"/>
    <col min="12688" max="12875" width="8.85546875" style="13"/>
    <col min="12876" max="12876" width="6.140625" style="13" customWidth="1"/>
    <col min="12877" max="12877" width="20.28515625" style="13" customWidth="1"/>
    <col min="12878" max="12878" width="12.42578125" style="13" customWidth="1"/>
    <col min="12879" max="12879" width="13" style="13" customWidth="1"/>
    <col min="12880" max="12880" width="12.5703125" style="13" customWidth="1"/>
    <col min="12881" max="12894" width="11.7109375" style="13" customWidth="1"/>
    <col min="12895" max="12895" width="12.28515625" style="13" customWidth="1"/>
    <col min="12896" max="12896" width="11.7109375" style="13" customWidth="1"/>
    <col min="12897" max="12897" width="12.85546875" style="13" customWidth="1"/>
    <col min="12898" max="12898" width="11.7109375" style="13" customWidth="1"/>
    <col min="12899" max="12899" width="12.7109375" style="13" customWidth="1"/>
    <col min="12900" max="12900" width="11.7109375" style="13" customWidth="1"/>
    <col min="12901" max="12901" width="13" style="13" customWidth="1"/>
    <col min="12902" max="12913" width="11.7109375" style="13" customWidth="1"/>
    <col min="12914" max="12914" width="12.5703125" style="13" customWidth="1"/>
    <col min="12915" max="12915" width="11.7109375" style="13" customWidth="1"/>
    <col min="12916" max="12916" width="13" style="13" customWidth="1"/>
    <col min="12917" max="12922" width="11.7109375" style="13" customWidth="1"/>
    <col min="12923" max="12923" width="13.7109375" style="13" customWidth="1"/>
    <col min="12924" max="12924" width="13.140625" style="13" customWidth="1"/>
    <col min="12925" max="12928" width="13" style="13" customWidth="1"/>
    <col min="12929" max="12935" width="11.7109375" style="13" customWidth="1"/>
    <col min="12936" max="12936" width="10.85546875" style="13" customWidth="1"/>
    <col min="12937" max="12937" width="11.7109375" style="13" customWidth="1"/>
    <col min="12938" max="12940" width="22.7109375" style="13" customWidth="1"/>
    <col min="12941" max="12943" width="20.7109375" style="13" customWidth="1"/>
    <col min="12944" max="13131" width="8.85546875" style="13"/>
    <col min="13132" max="13132" width="6.140625" style="13" customWidth="1"/>
    <col min="13133" max="13133" width="20.28515625" style="13" customWidth="1"/>
    <col min="13134" max="13134" width="12.42578125" style="13" customWidth="1"/>
    <col min="13135" max="13135" width="13" style="13" customWidth="1"/>
    <col min="13136" max="13136" width="12.5703125" style="13" customWidth="1"/>
    <col min="13137" max="13150" width="11.7109375" style="13" customWidth="1"/>
    <col min="13151" max="13151" width="12.28515625" style="13" customWidth="1"/>
    <col min="13152" max="13152" width="11.7109375" style="13" customWidth="1"/>
    <col min="13153" max="13153" width="12.85546875" style="13" customWidth="1"/>
    <col min="13154" max="13154" width="11.7109375" style="13" customWidth="1"/>
    <col min="13155" max="13155" width="12.7109375" style="13" customWidth="1"/>
    <col min="13156" max="13156" width="11.7109375" style="13" customWidth="1"/>
    <col min="13157" max="13157" width="13" style="13" customWidth="1"/>
    <col min="13158" max="13169" width="11.7109375" style="13" customWidth="1"/>
    <col min="13170" max="13170" width="12.5703125" style="13" customWidth="1"/>
    <col min="13171" max="13171" width="11.7109375" style="13" customWidth="1"/>
    <col min="13172" max="13172" width="13" style="13" customWidth="1"/>
    <col min="13173" max="13178" width="11.7109375" style="13" customWidth="1"/>
    <col min="13179" max="13179" width="13.7109375" style="13" customWidth="1"/>
    <col min="13180" max="13180" width="13.140625" style="13" customWidth="1"/>
    <col min="13181" max="13184" width="13" style="13" customWidth="1"/>
    <col min="13185" max="13191" width="11.7109375" style="13" customWidth="1"/>
    <col min="13192" max="13192" width="10.85546875" style="13" customWidth="1"/>
    <col min="13193" max="13193" width="11.7109375" style="13" customWidth="1"/>
    <col min="13194" max="13196" width="22.7109375" style="13" customWidth="1"/>
    <col min="13197" max="13199" width="20.7109375" style="13" customWidth="1"/>
    <col min="13200" max="13387" width="8.85546875" style="13"/>
    <col min="13388" max="13388" width="6.140625" style="13" customWidth="1"/>
    <col min="13389" max="13389" width="20.28515625" style="13" customWidth="1"/>
    <col min="13390" max="13390" width="12.42578125" style="13" customWidth="1"/>
    <col min="13391" max="13391" width="13" style="13" customWidth="1"/>
    <col min="13392" max="13392" width="12.5703125" style="13" customWidth="1"/>
    <col min="13393" max="13406" width="11.7109375" style="13" customWidth="1"/>
    <col min="13407" max="13407" width="12.28515625" style="13" customWidth="1"/>
    <col min="13408" max="13408" width="11.7109375" style="13" customWidth="1"/>
    <col min="13409" max="13409" width="12.85546875" style="13" customWidth="1"/>
    <col min="13410" max="13410" width="11.7109375" style="13" customWidth="1"/>
    <col min="13411" max="13411" width="12.7109375" style="13" customWidth="1"/>
    <col min="13412" max="13412" width="11.7109375" style="13" customWidth="1"/>
    <col min="13413" max="13413" width="13" style="13" customWidth="1"/>
    <col min="13414" max="13425" width="11.7109375" style="13" customWidth="1"/>
    <col min="13426" max="13426" width="12.5703125" style="13" customWidth="1"/>
    <col min="13427" max="13427" width="11.7109375" style="13" customWidth="1"/>
    <col min="13428" max="13428" width="13" style="13" customWidth="1"/>
    <col min="13429" max="13434" width="11.7109375" style="13" customWidth="1"/>
    <col min="13435" max="13435" width="13.7109375" style="13" customWidth="1"/>
    <col min="13436" max="13436" width="13.140625" style="13" customWidth="1"/>
    <col min="13437" max="13440" width="13" style="13" customWidth="1"/>
    <col min="13441" max="13447" width="11.7109375" style="13" customWidth="1"/>
    <col min="13448" max="13448" width="10.85546875" style="13" customWidth="1"/>
    <col min="13449" max="13449" width="11.7109375" style="13" customWidth="1"/>
    <col min="13450" max="13452" width="22.7109375" style="13" customWidth="1"/>
    <col min="13453" max="13455" width="20.7109375" style="13" customWidth="1"/>
    <col min="13456" max="13643" width="8.85546875" style="13"/>
    <col min="13644" max="13644" width="6.140625" style="13" customWidth="1"/>
    <col min="13645" max="13645" width="20.28515625" style="13" customWidth="1"/>
    <col min="13646" max="13646" width="12.42578125" style="13" customWidth="1"/>
    <col min="13647" max="13647" width="13" style="13" customWidth="1"/>
    <col min="13648" max="13648" width="12.5703125" style="13" customWidth="1"/>
    <col min="13649" max="13662" width="11.7109375" style="13" customWidth="1"/>
    <col min="13663" max="13663" width="12.28515625" style="13" customWidth="1"/>
    <col min="13664" max="13664" width="11.7109375" style="13" customWidth="1"/>
    <col min="13665" max="13665" width="12.85546875" style="13" customWidth="1"/>
    <col min="13666" max="13666" width="11.7109375" style="13" customWidth="1"/>
    <col min="13667" max="13667" width="12.7109375" style="13" customWidth="1"/>
    <col min="13668" max="13668" width="11.7109375" style="13" customWidth="1"/>
    <col min="13669" max="13669" width="13" style="13" customWidth="1"/>
    <col min="13670" max="13681" width="11.7109375" style="13" customWidth="1"/>
    <col min="13682" max="13682" width="12.5703125" style="13" customWidth="1"/>
    <col min="13683" max="13683" width="11.7109375" style="13" customWidth="1"/>
    <col min="13684" max="13684" width="13" style="13" customWidth="1"/>
    <col min="13685" max="13690" width="11.7109375" style="13" customWidth="1"/>
    <col min="13691" max="13691" width="13.7109375" style="13" customWidth="1"/>
    <col min="13692" max="13692" width="13.140625" style="13" customWidth="1"/>
    <col min="13693" max="13696" width="13" style="13" customWidth="1"/>
    <col min="13697" max="13703" width="11.7109375" style="13" customWidth="1"/>
    <col min="13704" max="13704" width="10.85546875" style="13" customWidth="1"/>
    <col min="13705" max="13705" width="11.7109375" style="13" customWidth="1"/>
    <col min="13706" max="13708" width="22.7109375" style="13" customWidth="1"/>
    <col min="13709" max="13711" width="20.7109375" style="13" customWidth="1"/>
    <col min="13712" max="13899" width="8.85546875" style="13"/>
    <col min="13900" max="13900" width="6.140625" style="13" customWidth="1"/>
    <col min="13901" max="13901" width="20.28515625" style="13" customWidth="1"/>
    <col min="13902" max="13902" width="12.42578125" style="13" customWidth="1"/>
    <col min="13903" max="13903" width="13" style="13" customWidth="1"/>
    <col min="13904" max="13904" width="12.5703125" style="13" customWidth="1"/>
    <col min="13905" max="13918" width="11.7109375" style="13" customWidth="1"/>
    <col min="13919" max="13919" width="12.28515625" style="13" customWidth="1"/>
    <col min="13920" max="13920" width="11.7109375" style="13" customWidth="1"/>
    <col min="13921" max="13921" width="12.85546875" style="13" customWidth="1"/>
    <col min="13922" max="13922" width="11.7109375" style="13" customWidth="1"/>
    <col min="13923" max="13923" width="12.7109375" style="13" customWidth="1"/>
    <col min="13924" max="13924" width="11.7109375" style="13" customWidth="1"/>
    <col min="13925" max="13925" width="13" style="13" customWidth="1"/>
    <col min="13926" max="13937" width="11.7109375" style="13" customWidth="1"/>
    <col min="13938" max="13938" width="12.5703125" style="13" customWidth="1"/>
    <col min="13939" max="13939" width="11.7109375" style="13" customWidth="1"/>
    <col min="13940" max="13940" width="13" style="13" customWidth="1"/>
    <col min="13941" max="13946" width="11.7109375" style="13" customWidth="1"/>
    <col min="13947" max="13947" width="13.7109375" style="13" customWidth="1"/>
    <col min="13948" max="13948" width="13.140625" style="13" customWidth="1"/>
    <col min="13949" max="13952" width="13" style="13" customWidth="1"/>
    <col min="13953" max="13959" width="11.7109375" style="13" customWidth="1"/>
    <col min="13960" max="13960" width="10.85546875" style="13" customWidth="1"/>
    <col min="13961" max="13961" width="11.7109375" style="13" customWidth="1"/>
    <col min="13962" max="13964" width="22.7109375" style="13" customWidth="1"/>
    <col min="13965" max="13967" width="20.7109375" style="13" customWidth="1"/>
    <col min="13968" max="14155" width="8.85546875" style="13"/>
    <col min="14156" max="14156" width="6.140625" style="13" customWidth="1"/>
    <col min="14157" max="14157" width="20.28515625" style="13" customWidth="1"/>
    <col min="14158" max="14158" width="12.42578125" style="13" customWidth="1"/>
    <col min="14159" max="14159" width="13" style="13" customWidth="1"/>
    <col min="14160" max="14160" width="12.5703125" style="13" customWidth="1"/>
    <col min="14161" max="14174" width="11.7109375" style="13" customWidth="1"/>
    <col min="14175" max="14175" width="12.28515625" style="13" customWidth="1"/>
    <col min="14176" max="14176" width="11.7109375" style="13" customWidth="1"/>
    <col min="14177" max="14177" width="12.85546875" style="13" customWidth="1"/>
    <col min="14178" max="14178" width="11.7109375" style="13" customWidth="1"/>
    <col min="14179" max="14179" width="12.7109375" style="13" customWidth="1"/>
    <col min="14180" max="14180" width="11.7109375" style="13" customWidth="1"/>
    <col min="14181" max="14181" width="13" style="13" customWidth="1"/>
    <col min="14182" max="14193" width="11.7109375" style="13" customWidth="1"/>
    <col min="14194" max="14194" width="12.5703125" style="13" customWidth="1"/>
    <col min="14195" max="14195" width="11.7109375" style="13" customWidth="1"/>
    <col min="14196" max="14196" width="13" style="13" customWidth="1"/>
    <col min="14197" max="14202" width="11.7109375" style="13" customWidth="1"/>
    <col min="14203" max="14203" width="13.7109375" style="13" customWidth="1"/>
    <col min="14204" max="14204" width="13.140625" style="13" customWidth="1"/>
    <col min="14205" max="14208" width="13" style="13" customWidth="1"/>
    <col min="14209" max="14215" width="11.7109375" style="13" customWidth="1"/>
    <col min="14216" max="14216" width="10.85546875" style="13" customWidth="1"/>
    <col min="14217" max="14217" width="11.7109375" style="13" customWidth="1"/>
    <col min="14218" max="14220" width="22.7109375" style="13" customWidth="1"/>
    <col min="14221" max="14223" width="20.7109375" style="13" customWidth="1"/>
    <col min="14224" max="14411" width="8.85546875" style="13"/>
    <col min="14412" max="14412" width="6.140625" style="13" customWidth="1"/>
    <col min="14413" max="14413" width="20.28515625" style="13" customWidth="1"/>
    <col min="14414" max="14414" width="12.42578125" style="13" customWidth="1"/>
    <col min="14415" max="14415" width="13" style="13" customWidth="1"/>
    <col min="14416" max="14416" width="12.5703125" style="13" customWidth="1"/>
    <col min="14417" max="14430" width="11.7109375" style="13" customWidth="1"/>
    <col min="14431" max="14431" width="12.28515625" style="13" customWidth="1"/>
    <col min="14432" max="14432" width="11.7109375" style="13" customWidth="1"/>
    <col min="14433" max="14433" width="12.85546875" style="13" customWidth="1"/>
    <col min="14434" max="14434" width="11.7109375" style="13" customWidth="1"/>
    <col min="14435" max="14435" width="12.7109375" style="13" customWidth="1"/>
    <col min="14436" max="14436" width="11.7109375" style="13" customWidth="1"/>
    <col min="14437" max="14437" width="13" style="13" customWidth="1"/>
    <col min="14438" max="14449" width="11.7109375" style="13" customWidth="1"/>
    <col min="14450" max="14450" width="12.5703125" style="13" customWidth="1"/>
    <col min="14451" max="14451" width="11.7109375" style="13" customWidth="1"/>
    <col min="14452" max="14452" width="13" style="13" customWidth="1"/>
    <col min="14453" max="14458" width="11.7109375" style="13" customWidth="1"/>
    <col min="14459" max="14459" width="13.7109375" style="13" customWidth="1"/>
    <col min="14460" max="14460" width="13.140625" style="13" customWidth="1"/>
    <col min="14461" max="14464" width="13" style="13" customWidth="1"/>
    <col min="14465" max="14471" width="11.7109375" style="13" customWidth="1"/>
    <col min="14472" max="14472" width="10.85546875" style="13" customWidth="1"/>
    <col min="14473" max="14473" width="11.7109375" style="13" customWidth="1"/>
    <col min="14474" max="14476" width="22.7109375" style="13" customWidth="1"/>
    <col min="14477" max="14479" width="20.7109375" style="13" customWidth="1"/>
    <col min="14480" max="14667" width="8.85546875" style="13"/>
    <col min="14668" max="14668" width="6.140625" style="13" customWidth="1"/>
    <col min="14669" max="14669" width="20.28515625" style="13" customWidth="1"/>
    <col min="14670" max="14670" width="12.42578125" style="13" customWidth="1"/>
    <col min="14671" max="14671" width="13" style="13" customWidth="1"/>
    <col min="14672" max="14672" width="12.5703125" style="13" customWidth="1"/>
    <col min="14673" max="14686" width="11.7109375" style="13" customWidth="1"/>
    <col min="14687" max="14687" width="12.28515625" style="13" customWidth="1"/>
    <col min="14688" max="14688" width="11.7109375" style="13" customWidth="1"/>
    <col min="14689" max="14689" width="12.85546875" style="13" customWidth="1"/>
    <col min="14690" max="14690" width="11.7109375" style="13" customWidth="1"/>
    <col min="14691" max="14691" width="12.7109375" style="13" customWidth="1"/>
    <col min="14692" max="14692" width="11.7109375" style="13" customWidth="1"/>
    <col min="14693" max="14693" width="13" style="13" customWidth="1"/>
    <col min="14694" max="14705" width="11.7109375" style="13" customWidth="1"/>
    <col min="14706" max="14706" width="12.5703125" style="13" customWidth="1"/>
    <col min="14707" max="14707" width="11.7109375" style="13" customWidth="1"/>
    <col min="14708" max="14708" width="13" style="13" customWidth="1"/>
    <col min="14709" max="14714" width="11.7109375" style="13" customWidth="1"/>
    <col min="14715" max="14715" width="13.7109375" style="13" customWidth="1"/>
    <col min="14716" max="14716" width="13.140625" style="13" customWidth="1"/>
    <col min="14717" max="14720" width="13" style="13" customWidth="1"/>
    <col min="14721" max="14727" width="11.7109375" style="13" customWidth="1"/>
    <col min="14728" max="14728" width="10.85546875" style="13" customWidth="1"/>
    <col min="14729" max="14729" width="11.7109375" style="13" customWidth="1"/>
    <col min="14730" max="14732" width="22.7109375" style="13" customWidth="1"/>
    <col min="14733" max="14735" width="20.7109375" style="13" customWidth="1"/>
    <col min="14736" max="14923" width="8.85546875" style="13"/>
    <col min="14924" max="14924" width="6.140625" style="13" customWidth="1"/>
    <col min="14925" max="14925" width="20.28515625" style="13" customWidth="1"/>
    <col min="14926" max="14926" width="12.42578125" style="13" customWidth="1"/>
    <col min="14927" max="14927" width="13" style="13" customWidth="1"/>
    <col min="14928" max="14928" width="12.5703125" style="13" customWidth="1"/>
    <col min="14929" max="14942" width="11.7109375" style="13" customWidth="1"/>
    <col min="14943" max="14943" width="12.28515625" style="13" customWidth="1"/>
    <col min="14944" max="14944" width="11.7109375" style="13" customWidth="1"/>
    <col min="14945" max="14945" width="12.85546875" style="13" customWidth="1"/>
    <col min="14946" max="14946" width="11.7109375" style="13" customWidth="1"/>
    <col min="14947" max="14947" width="12.7109375" style="13" customWidth="1"/>
    <col min="14948" max="14948" width="11.7109375" style="13" customWidth="1"/>
    <col min="14949" max="14949" width="13" style="13" customWidth="1"/>
    <col min="14950" max="14961" width="11.7109375" style="13" customWidth="1"/>
    <col min="14962" max="14962" width="12.5703125" style="13" customWidth="1"/>
    <col min="14963" max="14963" width="11.7109375" style="13" customWidth="1"/>
    <col min="14964" max="14964" width="13" style="13" customWidth="1"/>
    <col min="14965" max="14970" width="11.7109375" style="13" customWidth="1"/>
    <col min="14971" max="14971" width="13.7109375" style="13" customWidth="1"/>
    <col min="14972" max="14972" width="13.140625" style="13" customWidth="1"/>
    <col min="14973" max="14976" width="13" style="13" customWidth="1"/>
    <col min="14977" max="14983" width="11.7109375" style="13" customWidth="1"/>
    <col min="14984" max="14984" width="10.85546875" style="13" customWidth="1"/>
    <col min="14985" max="14985" width="11.7109375" style="13" customWidth="1"/>
    <col min="14986" max="14988" width="22.7109375" style="13" customWidth="1"/>
    <col min="14989" max="14991" width="20.7109375" style="13" customWidth="1"/>
    <col min="14992" max="15179" width="8.85546875" style="13"/>
    <col min="15180" max="15180" width="6.140625" style="13" customWidth="1"/>
    <col min="15181" max="15181" width="20.28515625" style="13" customWidth="1"/>
    <col min="15182" max="15182" width="12.42578125" style="13" customWidth="1"/>
    <col min="15183" max="15183" width="13" style="13" customWidth="1"/>
    <col min="15184" max="15184" width="12.5703125" style="13" customWidth="1"/>
    <col min="15185" max="15198" width="11.7109375" style="13" customWidth="1"/>
    <col min="15199" max="15199" width="12.28515625" style="13" customWidth="1"/>
    <col min="15200" max="15200" width="11.7109375" style="13" customWidth="1"/>
    <col min="15201" max="15201" width="12.85546875" style="13" customWidth="1"/>
    <col min="15202" max="15202" width="11.7109375" style="13" customWidth="1"/>
    <col min="15203" max="15203" width="12.7109375" style="13" customWidth="1"/>
    <col min="15204" max="15204" width="11.7109375" style="13" customWidth="1"/>
    <col min="15205" max="15205" width="13" style="13" customWidth="1"/>
    <col min="15206" max="15217" width="11.7109375" style="13" customWidth="1"/>
    <col min="15218" max="15218" width="12.5703125" style="13" customWidth="1"/>
    <col min="15219" max="15219" width="11.7109375" style="13" customWidth="1"/>
    <col min="15220" max="15220" width="13" style="13" customWidth="1"/>
    <col min="15221" max="15226" width="11.7109375" style="13" customWidth="1"/>
    <col min="15227" max="15227" width="13.7109375" style="13" customWidth="1"/>
    <col min="15228" max="15228" width="13.140625" style="13" customWidth="1"/>
    <col min="15229" max="15232" width="13" style="13" customWidth="1"/>
    <col min="15233" max="15239" width="11.7109375" style="13" customWidth="1"/>
    <col min="15240" max="15240" width="10.85546875" style="13" customWidth="1"/>
    <col min="15241" max="15241" width="11.7109375" style="13" customWidth="1"/>
    <col min="15242" max="15244" width="22.7109375" style="13" customWidth="1"/>
    <col min="15245" max="15247" width="20.7109375" style="13" customWidth="1"/>
    <col min="15248" max="15435" width="8.85546875" style="13"/>
    <col min="15436" max="15436" width="6.140625" style="13" customWidth="1"/>
    <col min="15437" max="15437" width="20.28515625" style="13" customWidth="1"/>
    <col min="15438" max="15438" width="12.42578125" style="13" customWidth="1"/>
    <col min="15439" max="15439" width="13" style="13" customWidth="1"/>
    <col min="15440" max="15440" width="12.5703125" style="13" customWidth="1"/>
    <col min="15441" max="15454" width="11.7109375" style="13" customWidth="1"/>
    <col min="15455" max="15455" width="12.28515625" style="13" customWidth="1"/>
    <col min="15456" max="15456" width="11.7109375" style="13" customWidth="1"/>
    <col min="15457" max="15457" width="12.85546875" style="13" customWidth="1"/>
    <col min="15458" max="15458" width="11.7109375" style="13" customWidth="1"/>
    <col min="15459" max="15459" width="12.7109375" style="13" customWidth="1"/>
    <col min="15460" max="15460" width="11.7109375" style="13" customWidth="1"/>
    <col min="15461" max="15461" width="13" style="13" customWidth="1"/>
    <col min="15462" max="15473" width="11.7109375" style="13" customWidth="1"/>
    <col min="15474" max="15474" width="12.5703125" style="13" customWidth="1"/>
    <col min="15475" max="15475" width="11.7109375" style="13" customWidth="1"/>
    <col min="15476" max="15476" width="13" style="13" customWidth="1"/>
    <col min="15477" max="15482" width="11.7109375" style="13" customWidth="1"/>
    <col min="15483" max="15483" width="13.7109375" style="13" customWidth="1"/>
    <col min="15484" max="15484" width="13.140625" style="13" customWidth="1"/>
    <col min="15485" max="15488" width="13" style="13" customWidth="1"/>
    <col min="15489" max="15495" width="11.7109375" style="13" customWidth="1"/>
    <col min="15496" max="15496" width="10.85546875" style="13" customWidth="1"/>
    <col min="15497" max="15497" width="11.7109375" style="13" customWidth="1"/>
    <col min="15498" max="15500" width="22.7109375" style="13" customWidth="1"/>
    <col min="15501" max="15503" width="20.7109375" style="13" customWidth="1"/>
    <col min="15504" max="15691" width="8.85546875" style="13"/>
    <col min="15692" max="15692" width="6.140625" style="13" customWidth="1"/>
    <col min="15693" max="15693" width="20.28515625" style="13" customWidth="1"/>
    <col min="15694" max="15694" width="12.42578125" style="13" customWidth="1"/>
    <col min="15695" max="15695" width="13" style="13" customWidth="1"/>
    <col min="15696" max="15696" width="12.5703125" style="13" customWidth="1"/>
    <col min="15697" max="15710" width="11.7109375" style="13" customWidth="1"/>
    <col min="15711" max="15711" width="12.28515625" style="13" customWidth="1"/>
    <col min="15712" max="15712" width="11.7109375" style="13" customWidth="1"/>
    <col min="15713" max="15713" width="12.85546875" style="13" customWidth="1"/>
    <col min="15714" max="15714" width="11.7109375" style="13" customWidth="1"/>
    <col min="15715" max="15715" width="12.7109375" style="13" customWidth="1"/>
    <col min="15716" max="15716" width="11.7109375" style="13" customWidth="1"/>
    <col min="15717" max="15717" width="13" style="13" customWidth="1"/>
    <col min="15718" max="15729" width="11.7109375" style="13" customWidth="1"/>
    <col min="15730" max="15730" width="12.5703125" style="13" customWidth="1"/>
    <col min="15731" max="15731" width="11.7109375" style="13" customWidth="1"/>
    <col min="15732" max="15732" width="13" style="13" customWidth="1"/>
    <col min="15733" max="15738" width="11.7109375" style="13" customWidth="1"/>
    <col min="15739" max="15739" width="13.7109375" style="13" customWidth="1"/>
    <col min="15740" max="15740" width="13.140625" style="13" customWidth="1"/>
    <col min="15741" max="15744" width="13" style="13" customWidth="1"/>
    <col min="15745" max="15751" width="11.7109375" style="13" customWidth="1"/>
    <col min="15752" max="15752" width="10.85546875" style="13" customWidth="1"/>
    <col min="15753" max="15753" width="11.7109375" style="13" customWidth="1"/>
    <col min="15754" max="15756" width="22.7109375" style="13" customWidth="1"/>
    <col min="15757" max="15759" width="20.7109375" style="13" customWidth="1"/>
    <col min="15760" max="15947" width="8.85546875" style="13"/>
    <col min="15948" max="15948" width="6.140625" style="13" customWidth="1"/>
    <col min="15949" max="15949" width="20.28515625" style="13" customWidth="1"/>
    <col min="15950" max="15950" width="12.42578125" style="13" customWidth="1"/>
    <col min="15951" max="15951" width="13" style="13" customWidth="1"/>
    <col min="15952" max="15952" width="12.5703125" style="13" customWidth="1"/>
    <col min="15953" max="15966" width="11.7109375" style="13" customWidth="1"/>
    <col min="15967" max="15967" width="12.28515625" style="13" customWidth="1"/>
    <col min="15968" max="15968" width="11.7109375" style="13" customWidth="1"/>
    <col min="15969" max="15969" width="12.85546875" style="13" customWidth="1"/>
    <col min="15970" max="15970" width="11.7109375" style="13" customWidth="1"/>
    <col min="15971" max="15971" width="12.7109375" style="13" customWidth="1"/>
    <col min="15972" max="15972" width="11.7109375" style="13" customWidth="1"/>
    <col min="15973" max="15973" width="13" style="13" customWidth="1"/>
    <col min="15974" max="15985" width="11.7109375" style="13" customWidth="1"/>
    <col min="15986" max="15986" width="12.5703125" style="13" customWidth="1"/>
    <col min="15987" max="15987" width="11.7109375" style="13" customWidth="1"/>
    <col min="15988" max="15988" width="13" style="13" customWidth="1"/>
    <col min="15989" max="15994" width="11.7109375" style="13" customWidth="1"/>
    <col min="15995" max="15995" width="13.7109375" style="13" customWidth="1"/>
    <col min="15996" max="15996" width="13.140625" style="13" customWidth="1"/>
    <col min="15997" max="16000" width="13" style="13" customWidth="1"/>
    <col min="16001" max="16007" width="11.7109375" style="13" customWidth="1"/>
    <col min="16008" max="16008" width="10.85546875" style="13" customWidth="1"/>
    <col min="16009" max="16009" width="11.7109375" style="13" customWidth="1"/>
    <col min="16010" max="16012" width="22.7109375" style="13" customWidth="1"/>
    <col min="16013" max="16015" width="20.7109375" style="13" customWidth="1"/>
    <col min="16016" max="16384" width="8.85546875" style="13"/>
  </cols>
  <sheetData>
    <row r="1" spans="1:10" s="19" customFormat="1" ht="24.75" customHeight="1">
      <c r="A1" s="17"/>
      <c r="B1" s="18" t="s">
        <v>91</v>
      </c>
      <c r="C1" s="18"/>
      <c r="D1" s="18"/>
      <c r="E1" s="18"/>
      <c r="F1" s="18"/>
      <c r="G1" s="18"/>
      <c r="H1" s="18"/>
      <c r="I1" s="18"/>
      <c r="J1" s="18"/>
    </row>
    <row r="2" spans="1:10" s="22" customFormat="1" ht="32.25" customHeight="1">
      <c r="A2" s="78" t="s">
        <v>29</v>
      </c>
      <c r="B2" s="81" t="s">
        <v>69</v>
      </c>
      <c r="C2" s="82"/>
      <c r="D2" s="83"/>
      <c r="E2" s="81" t="s">
        <v>70</v>
      </c>
      <c r="F2" s="82"/>
      <c r="G2" s="83"/>
      <c r="H2" s="81" t="s">
        <v>71</v>
      </c>
      <c r="I2" s="82"/>
      <c r="J2" s="83"/>
    </row>
    <row r="3" spans="1:10" s="22" customFormat="1" ht="20.25" customHeight="1">
      <c r="A3" s="79"/>
      <c r="B3" s="4" t="s">
        <v>68</v>
      </c>
      <c r="C3" s="4" t="s">
        <v>42</v>
      </c>
      <c r="D3" s="4" t="s">
        <v>43</v>
      </c>
      <c r="E3" s="4" t="s">
        <v>68</v>
      </c>
      <c r="F3" s="4" t="s">
        <v>42</v>
      </c>
      <c r="G3" s="4" t="s">
        <v>43</v>
      </c>
      <c r="H3" s="4" t="s">
        <v>68</v>
      </c>
      <c r="I3" s="4" t="s">
        <v>42</v>
      </c>
      <c r="J3" s="4" t="s">
        <v>43</v>
      </c>
    </row>
    <row r="4" spans="1:10" s="24" customFormat="1" ht="19.5" customHeight="1">
      <c r="A4" s="5" t="s">
        <v>2</v>
      </c>
      <c r="B4" s="52">
        <f>IF(GER!B5=0,"",GER!C5/GER!B5)</f>
        <v>0.40924092409240925</v>
      </c>
      <c r="C4" s="52" t="str">
        <f>IF(GER!K5=0,"",GER!L5/GER!K5)</f>
        <v/>
      </c>
      <c r="D4" s="52" t="str">
        <f>IF(GER!T5=0,"",GER!U5/GER!T5)</f>
        <v/>
      </c>
      <c r="E4" s="52">
        <f>IF(GER!E5=0,"",GER!F5/GER!E5)</f>
        <v>0.22330097087378636</v>
      </c>
      <c r="F4" s="52" t="str">
        <f>IF(GER!N5=0,"",GER!O5/GER!N5)</f>
        <v/>
      </c>
      <c r="G4" s="52" t="str">
        <f>IF(GER!W5=0,"",GER!X5/GER!W5)</f>
        <v/>
      </c>
      <c r="H4" s="52">
        <f>IF(GER!H5=0,"",GER!I5/GER!H5)</f>
        <v>0.38146551724137928</v>
      </c>
      <c r="I4" s="52" t="str">
        <f>IF(GER!Q5=0,"",GER!R5/GER!Q5)</f>
        <v/>
      </c>
      <c r="J4" s="52" t="str">
        <f>IF(GER!Z5=0,"",GER!AA5/GER!Z5)</f>
        <v/>
      </c>
    </row>
    <row r="5" spans="1:10" s="24" customFormat="1" ht="19.5" customHeight="1">
      <c r="A5" s="5" t="s">
        <v>4</v>
      </c>
      <c r="B5" s="52">
        <f>IF(GER!B6=0,"",GER!C6/GER!B6)</f>
        <v>0.50121065375302665</v>
      </c>
      <c r="C5" s="52" t="str">
        <f>IF(GER!K6=0,"",GER!L6/GER!K6)</f>
        <v/>
      </c>
      <c r="D5" s="52" t="str">
        <f>IF(GER!T6=0,"",GER!U6/GER!T6)</f>
        <v/>
      </c>
      <c r="E5" s="52">
        <f>IF(GER!E6=0,"",GER!F6/GER!E6)</f>
        <v>0.34036144578313254</v>
      </c>
      <c r="F5" s="52" t="str">
        <f>IF(GER!N6=0,"",GER!O6/GER!N6)</f>
        <v/>
      </c>
      <c r="G5" s="52" t="str">
        <f>IF(GER!W6=0,"",GER!X6/GER!W6)</f>
        <v/>
      </c>
      <c r="H5" s="52">
        <f>IF(GER!H6=0,"",GER!I6/GER!H6)</f>
        <v>0.47392638036809814</v>
      </c>
      <c r="I5" s="52" t="str">
        <f>IF(GER!Q6=0,"",GER!R6/GER!Q6)</f>
        <v/>
      </c>
      <c r="J5" s="52" t="str">
        <f>IF(GER!Z6=0,"",GER!AA6/GER!Z6)</f>
        <v/>
      </c>
    </row>
    <row r="6" spans="1:10" s="24" customFormat="1" ht="19.5" customHeight="1">
      <c r="A6" s="5" t="s">
        <v>6</v>
      </c>
      <c r="B6" s="52">
        <f>IF(GER!B7=0,"",GER!C7/GER!B7)</f>
        <v>0.63350785340314131</v>
      </c>
      <c r="C6" s="52" t="str">
        <f>IF(GER!K7=0,"",GER!L7/GER!K7)</f>
        <v/>
      </c>
      <c r="D6" s="52" t="str">
        <f>IF(GER!T7=0,"",GER!U7/GER!T7)</f>
        <v/>
      </c>
      <c r="E6" s="52">
        <f>IF(GER!E7=0,"",GER!F7/GER!E7)</f>
        <v>0.44924406047516202</v>
      </c>
      <c r="F6" s="52" t="str">
        <f>IF(GER!N7=0,"",GER!O7/GER!N7)</f>
        <v/>
      </c>
      <c r="G6" s="52" t="str">
        <f>IF(GER!W7=0,"",GER!X7/GER!W7)</f>
        <v/>
      </c>
      <c r="H6" s="52">
        <f>IF(GER!H7=0,"",GER!I7/GER!H7)</f>
        <v>0.58807947019867546</v>
      </c>
      <c r="I6" s="52" t="str">
        <f>IF(GER!Q7=0,"",GER!R7/GER!Q7)</f>
        <v/>
      </c>
      <c r="J6" s="52" t="str">
        <f>IF(GER!Z7=0,"",GER!AA7/GER!Z7)</f>
        <v/>
      </c>
    </row>
    <row r="7" spans="1:10" s="24" customFormat="1" ht="19.5" customHeight="1">
      <c r="A7" s="5" t="s">
        <v>8</v>
      </c>
      <c r="B7" s="52">
        <f>IF(GER!B8=0,"",GER!C8/GER!B8)</f>
        <v>0.66910229645093944</v>
      </c>
      <c r="C7" s="52" t="str">
        <f>IF(GER!K8=0,"",GER!L8/GER!K8)</f>
        <v/>
      </c>
      <c r="D7" s="52" t="str">
        <f>IF(GER!T8=0,"",GER!U8/GER!T8)</f>
        <v/>
      </c>
      <c r="E7" s="52">
        <f>IF(GER!E8=0,"",GER!F8/GER!E8)</f>
        <v>0.52670349907918979</v>
      </c>
      <c r="F7" s="52" t="str">
        <f>IF(GER!N8=0,"",GER!O8/GER!N8)</f>
        <v/>
      </c>
      <c r="G7" s="52" t="str">
        <f>IF(GER!W8=0,"",GER!X8/GER!W8)</f>
        <v/>
      </c>
      <c r="H7" s="52">
        <f>IF(GER!H8=0,"",GER!I8/GER!H8)</f>
        <v>0.63381995133819946</v>
      </c>
      <c r="I7" s="52" t="str">
        <f>IF(GER!Q8=0,"",GER!R8/GER!Q8)</f>
        <v/>
      </c>
      <c r="J7" s="52" t="str">
        <f>IF(GER!Z8=0,"",GER!AA8/GER!Z8)</f>
        <v/>
      </c>
    </row>
    <row r="8" spans="1:10" s="24" customFormat="1" ht="19.5" customHeight="1">
      <c r="A8" s="5" t="s">
        <v>10</v>
      </c>
      <c r="B8" s="52">
        <f>IF(GER!B9=0,"",GER!C9/GER!B9)</f>
        <v>0.75843881856540096</v>
      </c>
      <c r="C8" s="52">
        <f>IF(GER!K9=0,"",GER!L9/GER!K9)</f>
        <v>0.68685258964143425</v>
      </c>
      <c r="D8" s="52">
        <f>IF(GER!T9=0,"",GER!U9/GER!T9)</f>
        <v>0.64912280701754388</v>
      </c>
      <c r="E8" s="52">
        <f>IF(GER!E9=0,"",GER!F9/GER!E9)</f>
        <v>0.64794007490636707</v>
      </c>
      <c r="F8" s="52">
        <f>IF(GER!N9=0,"",GER!O9/GER!N9)</f>
        <v>0.52110625909752539</v>
      </c>
      <c r="G8" s="52">
        <f>IF(GER!W9=0,"",GER!X9/GER!W9)</f>
        <v>0.49536178107606677</v>
      </c>
      <c r="H8" s="52">
        <f>IF(GER!H9=0,"",GER!I9/GER!H9)</f>
        <v>0.72978959025470658</v>
      </c>
      <c r="I8" s="52">
        <f>IF(GER!Q9=0,"",GER!R9/GER!Q9)</f>
        <v>0.6312127236580517</v>
      </c>
      <c r="J8" s="52">
        <f>IF(GER!Z9=0,"",GER!AA9/GER!Z9)</f>
        <v>0.604417670682731</v>
      </c>
    </row>
    <row r="9" spans="1:10" s="24" customFormat="1" ht="19.5" customHeight="1">
      <c r="A9" s="5" t="s">
        <v>11</v>
      </c>
      <c r="B9" s="52">
        <f>IF(GER!B10=0,"",GER!C10/GER!B10)</f>
        <v>0.77160493827160492</v>
      </c>
      <c r="C9" s="52">
        <f>IF(GER!K10=0,"",GER!L10/GER!K10)</f>
        <v>0.68780889621087316</v>
      </c>
      <c r="D9" s="52">
        <f>IF(GER!T10=0,"",GER!U10/GER!T10)</f>
        <v>0.65764331210191085</v>
      </c>
      <c r="E9" s="52">
        <f>IF(GER!E10=0,"",GER!F10/GER!E10)</f>
        <v>0.68394437420986098</v>
      </c>
      <c r="F9" s="52">
        <f>IF(GER!N10=0,"",GER!O10/GER!N10)</f>
        <v>0.52249637155297524</v>
      </c>
      <c r="G9" s="52">
        <f>IF(GER!W10=0,"",GER!X10/GER!W10)</f>
        <v>0.50462107208872453</v>
      </c>
      <c r="H9" s="52">
        <f>IF(GER!H10=0,"",GER!I10/GER!H10)</f>
        <v>0.74972677595628412</v>
      </c>
      <c r="I9" s="52">
        <f>IF(GER!Q10=0,"",GER!R10/GER!Q10)</f>
        <v>0.64809384164222872</v>
      </c>
      <c r="J9" s="52">
        <f>IF(GER!Z10=0,"",GER!AA10/GER!Z10)</f>
        <v>0.6268806419257773</v>
      </c>
    </row>
    <row r="10" spans="1:10" s="24" customFormat="1" ht="19.5" customHeight="1">
      <c r="A10" s="5" t="s">
        <v>12</v>
      </c>
      <c r="B10" s="52">
        <f>IF(GER!B11=0,"",GER!C11/GER!B11)</f>
        <v>0.77277486910994764</v>
      </c>
      <c r="C10" s="52">
        <f>IF(GER!K11=0,"",GER!L11/GER!K11)</f>
        <v>0.71953124999999996</v>
      </c>
      <c r="D10" s="52">
        <f>IF(GER!T11=0,"",GER!U11/GER!T11)</f>
        <v>0.69928966061562736</v>
      </c>
      <c r="E10" s="52">
        <f>IF(GER!E11=0,"",GER!F11/GER!E11)</f>
        <v>0.67166212534059933</v>
      </c>
      <c r="F10" s="52">
        <f>IF(GER!N11=0,"",GER!O11/GER!N11)</f>
        <v>0.58588548601864188</v>
      </c>
      <c r="G10" s="52">
        <f>IF(GER!W11=0,"",GER!X11/GER!W11)</f>
        <v>0.54700854700854706</v>
      </c>
      <c r="H10" s="52">
        <f>IF(GER!H11=0,"",GER!I11/GER!H11)</f>
        <v>0.74660633484162886</v>
      </c>
      <c r="I10" s="52">
        <f>IF(GER!Q11=0,"",GER!R11/GER!Q11)</f>
        <v>0.68629254829806796</v>
      </c>
      <c r="J10" s="52">
        <f>IF(GER!Z11=0,"",GER!AA11/GER!Z11)</f>
        <v>0.66797642436149318</v>
      </c>
    </row>
    <row r="11" spans="1:10" s="24" customFormat="1" ht="19.5" customHeight="1">
      <c r="A11" s="5" t="s">
        <v>13</v>
      </c>
      <c r="B11" s="52">
        <f>IF(GER!B12=0,"",GER!C12/GER!B12)</f>
        <v>0.87440191387559807</v>
      </c>
      <c r="C11" s="52">
        <f>IF(GER!K12=0,"",GER!L12/GER!K12)</f>
        <v>0.73965936739659366</v>
      </c>
      <c r="D11" s="52">
        <f>IF(GER!T12=0,"",GER!U12/GER!T12)</f>
        <v>0.71670702179176748</v>
      </c>
      <c r="E11" s="52">
        <f>IF(GER!E12=0,"",GER!F12/GER!E12)</f>
        <v>0.73621460506706415</v>
      </c>
      <c r="F11" s="52">
        <f>IF(GER!N12=0,"",GER!O12/GER!N12)</f>
        <v>0.60646900269541781</v>
      </c>
      <c r="G11" s="52">
        <f>IF(GER!W12=0,"",GER!X12/GER!W12)</f>
        <v>0.57973421926910296</v>
      </c>
      <c r="H11" s="52">
        <f>IF(GER!H12=0,"",GER!I12/GER!H12)</f>
        <v>0.79426433915211969</v>
      </c>
      <c r="I11" s="52">
        <f>IF(GER!Q12=0,"",GER!R12/GER!Q12)</f>
        <v>0.70521327014218016</v>
      </c>
      <c r="J11" s="52">
        <f>IF(GER!Z12=0,"",GER!AA12/GER!Z12)</f>
        <v>0.6875</v>
      </c>
    </row>
    <row r="12" spans="1:10" s="24" customFormat="1" ht="19.5" customHeight="1">
      <c r="A12" s="5" t="s">
        <v>14</v>
      </c>
      <c r="B12" s="52">
        <f>IF(GER!B13=0,"",GER!C13/GER!B13)</f>
        <v>0.80952380952380965</v>
      </c>
      <c r="C12" s="52">
        <f>IF(GER!K13=0,"",GER!L13/GER!K13)</f>
        <v>0.75</v>
      </c>
      <c r="D12" s="52">
        <f>IF(GER!T13=0,"",GER!U13/GER!T13)</f>
        <v>0.67853962600178097</v>
      </c>
      <c r="E12" s="52">
        <f>IF(GER!E13=0,"",GER!F13/GER!E13)</f>
        <v>0.72568940493468792</v>
      </c>
      <c r="F12" s="52">
        <f>IF(GER!N13=0,"",GER!O13/GER!N13)</f>
        <v>0.60957910014513783</v>
      </c>
      <c r="G12" s="52">
        <f>IF(GER!W13=0,"",GER!X13/GER!W13)</f>
        <v>0.66788990825688066</v>
      </c>
      <c r="H12" s="52">
        <f>IF(GER!H13=0,"",GER!I13/GER!H13)</f>
        <v>0.78899082568807333</v>
      </c>
      <c r="I12" s="52">
        <f>IF(GER!Q13=0,"",GER!R13/GER!Q13)</f>
        <v>0.71104815864022652</v>
      </c>
      <c r="J12" s="52">
        <f>IF(GER!Z13=0,"",GER!AA13/GER!Z13)</f>
        <v>0.70348837209302317</v>
      </c>
    </row>
    <row r="13" spans="1:10" s="24" customFormat="1" ht="19.5" customHeight="1">
      <c r="A13" s="5" t="s">
        <v>15</v>
      </c>
      <c r="B13" s="52">
        <f>IF(GER!B14=0,"",GER!C14/GER!B14)</f>
        <v>0.8177136972193616</v>
      </c>
      <c r="C13" s="52">
        <f>IF(GER!K14=0,"",GER!L14/GER!K14)</f>
        <v>0.7570518653321201</v>
      </c>
      <c r="D13" s="52">
        <f>IF(GER!T14=0,"",GER!U14/GER!T14)</f>
        <v>0.69739130434782615</v>
      </c>
      <c r="E13" s="52">
        <f>IF(GER!E14=0,"",GER!F14/GER!E14)</f>
        <v>0.73451327433628322</v>
      </c>
      <c r="F13" s="52">
        <f>IF(GER!N14=0,"",GER!O14/GER!N14)</f>
        <v>0.62324929971988785</v>
      </c>
      <c r="G13" s="52">
        <f>IF(GER!W14=0,"",GER!X14/GER!W14)</f>
        <v>0.61082024432809778</v>
      </c>
      <c r="H13" s="52">
        <f>IF(GER!H14=0,"",GER!I14/GER!H14)</f>
        <v>0.79861910241657075</v>
      </c>
      <c r="I13" s="52">
        <f>IF(GER!Q14=0,"",GER!R14/GER!Q14)</f>
        <v>0.72018348623853212</v>
      </c>
      <c r="J13" s="52">
        <f>IF(GER!Z14=0,"",GER!AA14/GER!Z14)</f>
        <v>0.71050141911069054</v>
      </c>
    </row>
    <row r="14" spans="1:10" s="24" customFormat="1" ht="19.5" customHeight="1">
      <c r="A14" s="5" t="s">
        <v>16</v>
      </c>
      <c r="B14" s="52">
        <f>IF(GER!B15=0,"",GER!C15/GER!B15)</f>
        <v>0.82577319587628861</v>
      </c>
      <c r="C14" s="52">
        <f>IF(GER!K15=0,"",GER!L15/GER!K15)</f>
        <v>0.77245508982035926</v>
      </c>
      <c r="D14" s="52">
        <f>IF(GER!T15=0,"",GER!U15/GER!T15)</f>
        <v>0.68732654949121186</v>
      </c>
      <c r="E14" s="52">
        <f>IF(GER!E15=0,"",GER!F15/GER!E15)</f>
        <v>0.74772036474164139</v>
      </c>
      <c r="F14" s="52">
        <f>IF(GER!N15=0,"",GER!O15/GER!N15)</f>
        <v>0.67891156462585034</v>
      </c>
      <c r="G14" s="52">
        <f>IF(GER!W15=0,"",GER!X15/GER!W15)</f>
        <v>0.63307086614173236</v>
      </c>
      <c r="H14" s="52">
        <f>IF(GER!H15=0,"",GER!I15/GER!H15)</f>
        <v>0.80791618160651923</v>
      </c>
      <c r="I14" s="52">
        <f>IF(GER!Q15=0,"",GER!R15/GER!Q15)</f>
        <v>0.74175199089874855</v>
      </c>
      <c r="J14" s="52">
        <f>IF(GER!Z15=0,"",GER!AA15/GER!Z15)</f>
        <v>0.69977168949771695</v>
      </c>
    </row>
    <row r="15" spans="1:10" s="24" customFormat="1" ht="19.5" customHeight="1">
      <c r="A15" s="5" t="s">
        <v>17</v>
      </c>
      <c r="B15" s="52">
        <f>IF(GER!B16=0,"",GER!C16/GER!B16)</f>
        <v>0.82779456193353484</v>
      </c>
      <c r="C15" s="52">
        <f>IF(GER!K16=0,"",GER!L16/GER!K16)</f>
        <v>0.77691561590688651</v>
      </c>
      <c r="D15" s="52">
        <f>IF(GER!T16=0,"",GER!U16/GER!T16)</f>
        <v>0.73087818696883855</v>
      </c>
      <c r="E15" s="52">
        <f>IF(GER!E16=0,"",GER!F16/GER!E16)</f>
        <v>0.74962292609351444</v>
      </c>
      <c r="F15" s="52">
        <f>IF(GER!N16=0,"",GER!O16/GER!N16)</f>
        <v>0.67195767195767198</v>
      </c>
      <c r="G15" s="52">
        <f>IF(GER!W16=0,"",GER!X16/GER!W16)</f>
        <v>0.64106351550960117</v>
      </c>
      <c r="H15" s="52">
        <f>IF(GER!H16=0,"",GER!I16/GER!H16)</f>
        <v>0.80892448512585813</v>
      </c>
      <c r="I15" s="52">
        <f>IF(GER!Q16=0,"",GER!R16/GER!Q16)</f>
        <v>0.74597701149425288</v>
      </c>
      <c r="J15" s="52">
        <f>IF(GER!Z16=0,"",GER!AA16/GER!Z16)</f>
        <v>0.73325499412455941</v>
      </c>
    </row>
    <row r="16" spans="1:10" s="24" customFormat="1" ht="19.5" customHeight="1">
      <c r="A16" s="5" t="s">
        <v>18</v>
      </c>
      <c r="B16" s="52">
        <f>IF(GER!B17=0,"",GER!C17/GER!B17)</f>
        <v>0.83349851337958369</v>
      </c>
      <c r="C16" s="52">
        <f>IF(GER!K17=0,"",GER!L17/GER!K17)</f>
        <v>0.79015784586815219</v>
      </c>
      <c r="D16" s="52">
        <f>IF(GER!T17=0,"",GER!U17/GER!T17)</f>
        <v>0.7232142857142857</v>
      </c>
      <c r="E16" s="52">
        <f>IF(GER!E17=0,"",GER!F17/GER!E17)</f>
        <v>0.76036866359447008</v>
      </c>
      <c r="F16" s="52">
        <f>IF(GER!N17=0,"",GER!O17/GER!N17)</f>
        <v>0.70838881491344885</v>
      </c>
      <c r="G16" s="52">
        <f>IF(GER!W17=0,"",GER!X17/GER!W17)</f>
        <v>0.64106351550960117</v>
      </c>
      <c r="H16" s="52">
        <f>IF(GER!H17=0,"",GER!I17/GER!H17)</f>
        <v>0.81621004566210054</v>
      </c>
      <c r="I16" s="52">
        <f>IF(GER!Q17=0,"",GER!R17/GER!Q17)</f>
        <v>0.77254098360655743</v>
      </c>
      <c r="J16" s="52">
        <f>IF(GER!Z17=0,"",GER!AA17/GER!Z17)</f>
        <v>0.70408163265306123</v>
      </c>
    </row>
    <row r="17" spans="1:10" s="24" customFormat="1" ht="19.5" customHeight="1">
      <c r="A17" s="5" t="s">
        <v>19</v>
      </c>
      <c r="B17" s="52">
        <f>IF(GER!B18=0,"",GER!C18/GER!B18)</f>
        <v>0.83252662149080348</v>
      </c>
      <c r="C17" s="52">
        <f>IF(GER!K18=0,"",GER!L18/GER!K18)</f>
        <v>0.78492647058823539</v>
      </c>
      <c r="D17" s="52">
        <f>IF(GER!T18=0,"",GER!U18/GER!T18)</f>
        <v>0.72198820556023591</v>
      </c>
      <c r="E17" s="52">
        <f>IF(GER!E18=0,"",GER!F18/GER!E18)</f>
        <v>0.76073619631901834</v>
      </c>
      <c r="F17" s="52">
        <f>IF(GER!N18=0,"",GER!O18/GER!N18)</f>
        <v>0.72155287817938418</v>
      </c>
      <c r="G17" s="52">
        <f>IF(GER!W18=0,"",GER!X18/GER!W18)</f>
        <v>0.64106351550960117</v>
      </c>
      <c r="H17" s="52">
        <f>IF(GER!H18=0,"",GER!I18/GER!H18)</f>
        <v>0.81664791901012357</v>
      </c>
      <c r="I17" s="52">
        <f>IF(GER!Q18=0,"",GER!R18/GER!Q18)</f>
        <v>0.77151639344262302</v>
      </c>
      <c r="J17" s="52">
        <f>IF(GER!Z18=0,"",GER!AA18/GER!Z18)</f>
        <v>0.70873786407766992</v>
      </c>
    </row>
    <row r="18" spans="1:10" s="24" customFormat="1" ht="19.5" customHeight="1">
      <c r="A18" s="5" t="s">
        <v>20</v>
      </c>
      <c r="B18" s="52">
        <f>IF(GER!B19=0,"",GER!C19/GER!B19)</f>
        <v>0.81887511916110578</v>
      </c>
      <c r="C18" s="52">
        <f>IF(GER!K19=0,"",GER!L19/GER!K19)</f>
        <v>0.79962721342031684</v>
      </c>
      <c r="D18" s="52">
        <f>IF(GER!T19=0,"",GER!U19/GER!T19)</f>
        <v>0.73139435414884513</v>
      </c>
      <c r="E18" s="52">
        <f>IF(GER!E19=0,"",GER!F19/GER!E19)</f>
        <v>0.74812593703148422</v>
      </c>
      <c r="F18" s="52">
        <f>IF(GER!N19=0,"",GER!O19/GER!N19)</f>
        <v>0.69947506561679784</v>
      </c>
      <c r="G18" s="52">
        <f>IF(GER!W19=0,"",GER!X19/GER!W19)</f>
        <v>0.65793103448275869</v>
      </c>
      <c r="H18" s="52">
        <f>IF(GER!H19=0,"",GER!I19/GER!H19)</f>
        <v>0.80177187153931351</v>
      </c>
      <c r="I18" s="52">
        <f>IF(GER!Q19=0,"",GER!R19/GER!Q19)</f>
        <v>0.77595066803699897</v>
      </c>
      <c r="J18" s="52">
        <f>IF(GER!Z19=0,"",GER!AA19/GER!Z19)</f>
        <v>0.71707317073170729</v>
      </c>
    </row>
    <row r="19" spans="1:10" s="24" customFormat="1" ht="19.5" customHeight="1">
      <c r="A19" s="5" t="s">
        <v>21</v>
      </c>
      <c r="B19" s="52">
        <f>IF(GER!B20=0,"",GER!C20/GER!B20)</f>
        <v>0.82526115859449201</v>
      </c>
      <c r="C19" s="52">
        <f>IF(GER!K20=0,"",GER!L20/GER!K20)</f>
        <v>0.79825412221144521</v>
      </c>
      <c r="D19" s="52">
        <f>IF(GER!T20=0,"",GER!U20/GER!T20)</f>
        <v>0.79607109448082314</v>
      </c>
      <c r="E19" s="52">
        <f>IF(GER!E20=0,"",GER!F20/GER!E20)</f>
        <v>0.76843657817109146</v>
      </c>
      <c r="F19" s="52">
        <f>IF(GER!N20=0,"",GER!O20/GER!N20)</f>
        <v>0.71855541718555427</v>
      </c>
      <c r="G19" s="52">
        <f>IF(GER!W20=0,"",GER!X20/GER!W20)</f>
        <v>0.69792935444579784</v>
      </c>
      <c r="H19" s="52">
        <f>IF(GER!H20=0,"",GER!I20/GER!H20)</f>
        <v>0.8114663726571113</v>
      </c>
      <c r="I19" s="52">
        <f>IF(GER!Q20=0,"",GER!R20/GER!Q20)</f>
        <v>0.77951933124346906</v>
      </c>
      <c r="J19" s="52">
        <f>IF(GER!Z20=0,"",GER!AA20/GER!Z20)</f>
        <v>0.77454909819639273</v>
      </c>
    </row>
    <row r="20" spans="1:10" s="24" customFormat="1" ht="19.5" customHeight="1">
      <c r="A20" s="5" t="s">
        <v>22</v>
      </c>
      <c r="B20" s="52">
        <f>IF(GER!B21=0,"",GER!C21/GER!B21)</f>
        <v>0.95487179487179485</v>
      </c>
      <c r="C20" s="52">
        <f>IF(GER!K21=0,"",GER!L21/GER!K21)</f>
        <v>0.88165680473372787</v>
      </c>
      <c r="D20" s="52">
        <f>IF(GER!T21=0,"",GER!U21/GER!T21)</f>
        <v>0.88072519083969469</v>
      </c>
      <c r="E20" s="52">
        <f>IF(GER!E21=0,"",GER!F21/GER!E21)</f>
        <v>0.86064318529862183</v>
      </c>
      <c r="F20" s="52">
        <f>IF(GER!N21=0,"",GER!O21/GER!N21)</f>
        <v>0.76898734177215189</v>
      </c>
      <c r="G20" s="52">
        <f>IF(GER!W21=0,"",GER!X21/GER!W21)</f>
        <v>0.74181818181818182</v>
      </c>
      <c r="H20" s="52">
        <f>IF(GER!H21=0,"",GER!I21/GER!H21)</f>
        <v>0.92857142857142849</v>
      </c>
      <c r="I20" s="52">
        <f>IF(GER!Q21=0,"",GER!R21/GER!Q21)</f>
        <v>0.85419058553386928</v>
      </c>
      <c r="J20" s="52">
        <f>IF(GER!Z21=0,"",GER!AA21/GER!Z21)</f>
        <v>0.85236447520184544</v>
      </c>
    </row>
    <row r="21" spans="1:10" s="24" customFormat="1" ht="19.5" customHeight="1">
      <c r="A21" s="5" t="s">
        <v>23</v>
      </c>
      <c r="B21" s="52">
        <f>IF(GER!B22=0,"",GER!C22/GER!B22)</f>
        <v>0.95029821073558651</v>
      </c>
      <c r="C21" s="52">
        <f>IF(GER!K22=0,"",GER!L22/GER!K22)</f>
        <v>0.89151450053705694</v>
      </c>
      <c r="D21" s="52">
        <f>IF(GER!T22=0,"",GER!U22/GER!T22)</f>
        <v>0.92721318402704411</v>
      </c>
      <c r="E21" s="52">
        <f>IF(GER!E22=0,"",GER!F22/GER!E22)</f>
        <v>0.86227544910179643</v>
      </c>
      <c r="F21" s="52">
        <f>IF(GER!N22=0,"",GER!O22/GER!N22)</f>
        <v>0.79848866498740545</v>
      </c>
      <c r="G21" s="52">
        <f>IF(GER!W22=0,"",GER!X22/GER!W22)</f>
        <v>0.79309523809523819</v>
      </c>
      <c r="H21" s="52">
        <f>IF(GER!H22=0,"",GER!I22/GER!H22)</f>
        <v>0.92605233219567695</v>
      </c>
      <c r="I21" s="52">
        <f>IF(GER!Q22=0,"",GER!R22/GER!Q22)</f>
        <v>0.86741573033707864</v>
      </c>
      <c r="J21" s="52">
        <f>IF(GER!Z22=0,"",GER!AA22/GER!Z22)</f>
        <v>0.8953411349083682</v>
      </c>
    </row>
    <row r="22" spans="1:10" s="24" customFormat="1" ht="19.5" customHeight="1">
      <c r="A22" s="5" t="s">
        <v>24</v>
      </c>
      <c r="B22" s="52">
        <f>IF(GER!B23=0,"",GER!C23/GER!B23)</f>
        <v>0.94579945799457998</v>
      </c>
      <c r="C22" s="52">
        <f>IF(GER!K23=0,"",GER!L23/GER!K23)</f>
        <v>0.86455798864557987</v>
      </c>
      <c r="D22" s="52">
        <f>IF(GER!T23=0,"",GER!U23/GER!T23)</f>
        <v>0.90163934426229508</v>
      </c>
      <c r="E22" s="52">
        <f>IF(GER!E23=0,"",GER!F23/GER!E23)</f>
        <v>0.87617765814266479</v>
      </c>
      <c r="F22" s="52">
        <f>IF(GER!N23=0,"",GER!O23/GER!N23)</f>
        <v>0.78947368421052622</v>
      </c>
      <c r="G22" s="52">
        <f>IF(GER!W23=0,"",GER!X23/GER!W23)</f>
        <v>0.80514208389715824</v>
      </c>
      <c r="H22" s="52">
        <f>IF(GER!H23=0,"",GER!I23/GER!H23)</f>
        <v>0.92776057791537669</v>
      </c>
      <c r="I22" s="52">
        <f>IF(GER!Q23=0,"",GER!R23/GER!Q23)</f>
        <v>0.84788732394366195</v>
      </c>
      <c r="J22" s="52">
        <f>IF(GER!Z23=0,"",GER!AA23/GER!Z23)</f>
        <v>0.88294930875576039</v>
      </c>
    </row>
    <row r="23" spans="1:10" s="24" customFormat="1" ht="19.5" customHeight="1">
      <c r="A23" s="5" t="s">
        <v>25</v>
      </c>
      <c r="B23" s="52">
        <f>IF(GER!B24=0,"",GER!C24/GER!B24)</f>
        <v>0.93794326241134751</v>
      </c>
      <c r="C23" s="52">
        <f>IF(GER!K24=0,"",GER!L24/GER!K24)</f>
        <v>0.87252573238321463</v>
      </c>
      <c r="D23" s="52">
        <f>IF(GER!T24=0,"",GER!U24/GER!T24)</f>
        <v>0.91324200913242004</v>
      </c>
      <c r="E23" s="52">
        <f>IF(GER!E24=0,"",GER!F24/GER!E24)</f>
        <v>0.88297872340425532</v>
      </c>
      <c r="F23" s="52">
        <f>IF(GER!N24=0,"",GER!O24/GER!N24)</f>
        <v>0.80370370370370359</v>
      </c>
      <c r="G23" s="52">
        <f>IF(GER!W24=0,"",GER!X24/GER!W24)</f>
        <v>0.83741935483870977</v>
      </c>
      <c r="H23" s="52">
        <f>IF(GER!H24=0,"",GER!I24/GER!H24)</f>
        <v>0.92385786802030456</v>
      </c>
      <c r="I23" s="52">
        <f>IF(GER!Q24=0,"",GER!R24/GER!Q24)</f>
        <v>0.8557077625570777</v>
      </c>
      <c r="J23" s="52">
        <f>IF(GER!Z24=0,"",GER!AA24/GER!Z24)</f>
        <v>0.89901697944593373</v>
      </c>
    </row>
    <row r="24" spans="1:10" s="24" customFormat="1" ht="19.5" customHeight="1">
      <c r="A24" s="5" t="s">
        <v>26</v>
      </c>
      <c r="B24" s="52">
        <f>IF(GER!B25=0,"",GER!C25/GER!B25)</f>
        <v>0.94240837696335078</v>
      </c>
      <c r="C24" s="52">
        <f>IF(GER!K25=0,"",GER!L25/GER!K25)</f>
        <v>0.87689969604863227</v>
      </c>
      <c r="D24" s="52">
        <f>IF(GER!T25=0,"",GER!U25/GER!T25)</f>
        <v>0.92261904761904756</v>
      </c>
      <c r="E24" s="52">
        <f>IF(GER!E25=0,"",GER!F25/GER!E25)</f>
        <v>0.89690721649484539</v>
      </c>
      <c r="F24" s="52">
        <f>IF(GER!N25=0,"",GER!O25/GER!N25)</f>
        <v>0.76173285198555962</v>
      </c>
      <c r="G24" s="52">
        <f>IF(GER!W25=0,"",GER!X25/GER!W25)</f>
        <v>0.85037406483790523</v>
      </c>
      <c r="H24" s="52">
        <f>IF(GER!H25=0,"",GER!I25/GER!H25)</f>
        <v>0.93127490039840632</v>
      </c>
      <c r="I24" s="52">
        <f>IF(GER!Q25=0,"",GER!R25/GER!Q25)</f>
        <v>0.86167400881057266</v>
      </c>
      <c r="J24" s="52">
        <f>IF(GER!Z25=0,"",GER!AA25/GER!Z25)</f>
        <v>0.90845684394071491</v>
      </c>
    </row>
    <row r="25" spans="1:10" s="24" customFormat="1" ht="19.5" customHeight="1">
      <c r="A25" s="5" t="s">
        <v>27</v>
      </c>
      <c r="B25" s="52">
        <f>IF(GER!B26=0,"",GER!C26/GER!B26)</f>
        <v>0.97658282740676494</v>
      </c>
      <c r="C25" s="52">
        <f>IF(GER!K26=0,"",GER!L26/GER!K26)</f>
        <v>0.99043824701195216</v>
      </c>
      <c r="D25" s="52">
        <f>IF(GER!T26=0,"",GER!U26/GER!T26)</f>
        <v>0.95747800586510257</v>
      </c>
      <c r="E25" s="52">
        <f>IF(GER!E26=0,"",GER!F26/GER!E26)</f>
        <v>0.91288343558282214</v>
      </c>
      <c r="F25" s="52">
        <f>IF(GER!N26=0,"",GER!O26/GER!N26)</f>
        <v>0.95127892813641901</v>
      </c>
      <c r="G25" s="52">
        <f>IF(GER!W26=0,"",GER!X26/GER!W26)</f>
        <v>0.86559802712700384</v>
      </c>
      <c r="H25" s="52">
        <f>IF(GER!H26=0,"",GER!I26/GER!H26)</f>
        <v>0.95703125</v>
      </c>
      <c r="I25" s="52">
        <f>IF(GER!Q26=0,"",GER!R26/GER!Q26)</f>
        <v>0.98170173833485819</v>
      </c>
      <c r="J25" s="52">
        <f>IF(GER!Z26=0,"",GER!AA26/GER!Z26)</f>
        <v>0.93637145313843517</v>
      </c>
    </row>
    <row r="26" spans="1:10" s="24" customFormat="1" ht="19.5" customHeight="1">
      <c r="A26" s="5" t="s">
        <v>28</v>
      </c>
      <c r="B26" s="52">
        <f>IF(GER!B27=0,"",GER!C27/GER!B27)</f>
        <v>0.99354748427485784</v>
      </c>
      <c r="C26" s="52">
        <f>IF(GER!K27=0,"",GER!L27/GER!K27)</f>
        <v>0.98864668954925916</v>
      </c>
      <c r="D26" s="52">
        <f>IF(GER!T27=0,"",GER!U27/GER!T27)</f>
        <v>0.97381818181818181</v>
      </c>
      <c r="E26" s="52">
        <f>IF(GER!E27=0,"",GER!F27/GER!E27)</f>
        <v>0.92564838817120842</v>
      </c>
      <c r="F26" s="52">
        <f>IF(GER!N27=0,"",GER!O27/GER!N27)</f>
        <v>0.95918476415698151</v>
      </c>
      <c r="G26" s="52">
        <f>IF(GER!W27=0,"",GER!X27/GER!W27)</f>
        <v>0.89192491294413889</v>
      </c>
      <c r="H26" s="52">
        <f>IF(GER!H27=0,"",GER!I27/GER!H27)</f>
        <v>0.9714477848236549</v>
      </c>
      <c r="I26" s="52">
        <f>IF(GER!Q27=0,"",GER!R27/GER!Q27)</f>
        <v>0.98127989827786422</v>
      </c>
      <c r="J26" s="52">
        <f>IF(GER!Z27=0,"",GER!AA27/GER!Z27)</f>
        <v>0.95294117647058829</v>
      </c>
    </row>
    <row r="27" spans="1:10" s="24" customFormat="1" ht="19.5" hidden="1" customHeight="1">
      <c r="A27" s="5" t="s">
        <v>44</v>
      </c>
      <c r="B27" s="52" t="str">
        <f>IF(GER!B28=0,"",GER!C28/GER!B28)</f>
        <v/>
      </c>
      <c r="C27" s="52" t="str">
        <f>IF(GER!K28=0,"",GER!L28/GER!K28)</f>
        <v/>
      </c>
      <c r="D27" s="52" t="str">
        <f>IF(GER!T28=0,"",GER!U28/GER!T28)</f>
        <v/>
      </c>
      <c r="E27" s="52" t="str">
        <f>IF(GER!E28=0,"",GER!F28/GER!E28)</f>
        <v/>
      </c>
      <c r="F27" s="52" t="str">
        <f>IF(GER!N28=0,"",GER!O28/GER!N28)</f>
        <v/>
      </c>
      <c r="G27" s="52" t="str">
        <f>IF(GER!W28=0,"",GER!X28/GER!W28)</f>
        <v/>
      </c>
      <c r="H27" s="52" t="str">
        <f>IF(GER!H28=0,"",GER!I28/GER!H28)</f>
        <v/>
      </c>
      <c r="I27" s="52" t="str">
        <f>IF(GER!Q28=0,"",GER!R28/GER!Q28)</f>
        <v/>
      </c>
      <c r="J27" s="52" t="str">
        <f>IF(GER!Z28=0,"",GER!AA28/GER!Z28)</f>
        <v/>
      </c>
    </row>
    <row r="28" spans="1:10" s="24" customFormat="1" ht="19.5" hidden="1" customHeight="1">
      <c r="A28" s="5" t="s">
        <v>45</v>
      </c>
      <c r="B28" s="52" t="str">
        <f>IF(GER!B29=0,"",GER!C29/GER!B29)</f>
        <v/>
      </c>
      <c r="C28" s="52" t="str">
        <f>IF(GER!K29=0,"",GER!L29/GER!K29)</f>
        <v/>
      </c>
      <c r="D28" s="52" t="str">
        <f>IF(GER!T29=0,"",GER!U29/GER!T29)</f>
        <v/>
      </c>
      <c r="E28" s="52" t="str">
        <f>IF(GER!E29=0,"",GER!F29/GER!E29)</f>
        <v/>
      </c>
      <c r="F28" s="52" t="str">
        <f>IF(GER!N29=0,"",GER!O29/GER!N29)</f>
        <v/>
      </c>
      <c r="G28" s="52" t="str">
        <f>IF(GER!W29=0,"",GER!X29/GER!W29)</f>
        <v/>
      </c>
      <c r="H28" s="52" t="str">
        <f>IF(GER!H29=0,"",GER!I29/GER!H29)</f>
        <v/>
      </c>
      <c r="I28" s="52" t="str">
        <f>IF(GER!Q29=0,"",GER!R29/GER!Q29)</f>
        <v/>
      </c>
      <c r="J28" s="52" t="str">
        <f>IF(GER!Z29=0,"",GER!AA29/GER!Z29)</f>
        <v/>
      </c>
    </row>
    <row r="29" spans="1:10" s="24" customFormat="1">
      <c r="A29" s="25"/>
      <c r="B29" s="26"/>
      <c r="C29" s="27"/>
      <c r="D29" s="27"/>
    </row>
    <row r="31" spans="1:10">
      <c r="A31" s="13" t="s">
        <v>29</v>
      </c>
      <c r="B31" s="13" t="s">
        <v>113</v>
      </c>
      <c r="C31" s="13" t="s">
        <v>114</v>
      </c>
    </row>
    <row r="32" spans="1:10">
      <c r="A32" s="5" t="s">
        <v>2</v>
      </c>
      <c r="B32" s="66">
        <f>SUMIF($A$4:$A$28,A32,$B$4:$B$28)</f>
        <v>0.40924092409240925</v>
      </c>
      <c r="C32" s="66">
        <f>SUMIF($A$4:$A$28,A32,$E$4:$E$28)</f>
        <v>0.22330097087378636</v>
      </c>
    </row>
    <row r="33" spans="1:3">
      <c r="A33" s="5" t="s">
        <v>4</v>
      </c>
      <c r="B33" s="66">
        <f t="shared" ref="B33:B40" si="0">SUMIF($A$4:$A$28,A33,$B$4:$B$28)</f>
        <v>0.50121065375302665</v>
      </c>
      <c r="C33" s="66">
        <f t="shared" ref="C33:C40" si="1">SUMIF($A$4:$A$28,A33,$E$4:$E$28)</f>
        <v>0.34036144578313254</v>
      </c>
    </row>
    <row r="34" spans="1:3">
      <c r="A34" s="5" t="s">
        <v>6</v>
      </c>
      <c r="B34" s="66">
        <f t="shared" si="0"/>
        <v>0.63350785340314131</v>
      </c>
      <c r="C34" s="66">
        <f t="shared" si="1"/>
        <v>0.44924406047516202</v>
      </c>
    </row>
    <row r="35" spans="1:3" s="41" customFormat="1">
      <c r="A35" s="5" t="s">
        <v>8</v>
      </c>
      <c r="B35" s="66">
        <f t="shared" si="0"/>
        <v>0.66910229645093944</v>
      </c>
      <c r="C35" s="66">
        <f t="shared" si="1"/>
        <v>0.52670349907918979</v>
      </c>
    </row>
    <row r="36" spans="1:3">
      <c r="A36" s="5" t="s">
        <v>10</v>
      </c>
      <c r="B36" s="66">
        <f t="shared" si="0"/>
        <v>0.75843881856540096</v>
      </c>
      <c r="C36" s="66">
        <f t="shared" si="1"/>
        <v>0.64794007490636707</v>
      </c>
    </row>
    <row r="37" spans="1:3">
      <c r="A37" s="5" t="s">
        <v>20</v>
      </c>
      <c r="B37" s="66">
        <f t="shared" si="0"/>
        <v>0.81887511916110578</v>
      </c>
      <c r="C37" s="66">
        <f t="shared" si="1"/>
        <v>0.74812593703148422</v>
      </c>
    </row>
    <row r="38" spans="1:3">
      <c r="A38" s="5" t="s">
        <v>28</v>
      </c>
      <c r="B38" s="66">
        <f t="shared" si="0"/>
        <v>0.99354748427485784</v>
      </c>
      <c r="C38" s="66">
        <f t="shared" si="1"/>
        <v>0.92564838817120842</v>
      </c>
    </row>
    <row r="39" spans="1:3">
      <c r="A39" s="5" t="s">
        <v>44</v>
      </c>
      <c r="B39" s="66">
        <f t="shared" si="0"/>
        <v>0</v>
      </c>
      <c r="C39" s="66">
        <f t="shared" si="1"/>
        <v>0</v>
      </c>
    </row>
    <row r="40" spans="1:3">
      <c r="A40" s="5" t="s">
        <v>45</v>
      </c>
      <c r="B40" s="66">
        <f t="shared" si="0"/>
        <v>0</v>
      </c>
      <c r="C40" s="66">
        <f t="shared" si="1"/>
        <v>0</v>
      </c>
    </row>
  </sheetData>
  <mergeCells count="4">
    <mergeCell ref="B2:D2"/>
    <mergeCell ref="E2:G2"/>
    <mergeCell ref="H2:J2"/>
    <mergeCell ref="A2:A3"/>
  </mergeCells>
  <printOptions horizontalCentered="1"/>
  <pageMargins left="0.69" right="0.16" top="0.35" bottom="0.41" header="0.22" footer="0.17"/>
  <pageSetup paperSize="9" firstPageNumber="12" orientation="portrait" useFirstPageNumber="1" r:id="rId1"/>
  <headerFooter alignWithMargins="0">
    <oddFooter>&amp;LStatistics of School Education 2008-09&amp;CS-&amp;P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3"/>
  <sheetViews>
    <sheetView view="pageBreakPreview" zoomScaleSheetLayoutView="100" workbookViewId="0">
      <selection activeCell="N22" sqref="N22"/>
    </sheetView>
  </sheetViews>
  <sheetFormatPr defaultColWidth="8.85546875" defaultRowHeight="15.75"/>
  <cols>
    <col min="1" max="1" width="12" style="13" customWidth="1"/>
    <col min="2" max="2" width="6.85546875" style="13" customWidth="1"/>
    <col min="3" max="16" width="5.85546875" style="13" customWidth="1"/>
    <col min="17" max="81" width="8.85546875" style="13"/>
    <col min="82" max="82" width="6.140625" style="13" customWidth="1"/>
    <col min="83" max="83" width="20.28515625" style="13" customWidth="1"/>
    <col min="84" max="84" width="12.42578125" style="13" customWidth="1"/>
    <col min="85" max="85" width="13" style="13" customWidth="1"/>
    <col min="86" max="86" width="12.5703125" style="13" customWidth="1"/>
    <col min="87" max="100" width="11.7109375" style="13" customWidth="1"/>
    <col min="101" max="101" width="12.28515625" style="13" customWidth="1"/>
    <col min="102" max="102" width="11.7109375" style="13" customWidth="1"/>
    <col min="103" max="103" width="12.85546875" style="13" customWidth="1"/>
    <col min="104" max="104" width="11.7109375" style="13" customWidth="1"/>
    <col min="105" max="105" width="12.7109375" style="13" customWidth="1"/>
    <col min="106" max="106" width="11.7109375" style="13" customWidth="1"/>
    <col min="107" max="107" width="13" style="13" customWidth="1"/>
    <col min="108" max="119" width="11.7109375" style="13" customWidth="1"/>
    <col min="120" max="120" width="12.5703125" style="13" customWidth="1"/>
    <col min="121" max="121" width="11.7109375" style="13" customWidth="1"/>
    <col min="122" max="122" width="13" style="13" customWidth="1"/>
    <col min="123" max="128" width="11.7109375" style="13" customWidth="1"/>
    <col min="129" max="129" width="13.7109375" style="13" customWidth="1"/>
    <col min="130" max="130" width="13.140625" style="13" customWidth="1"/>
    <col min="131" max="134" width="13" style="13" customWidth="1"/>
    <col min="135" max="141" width="11.7109375" style="13" customWidth="1"/>
    <col min="142" max="142" width="10.85546875" style="13" customWidth="1"/>
    <col min="143" max="143" width="11.7109375" style="13" customWidth="1"/>
    <col min="144" max="146" width="22.7109375" style="13" customWidth="1"/>
    <col min="147" max="149" width="20.7109375" style="13" customWidth="1"/>
    <col min="150" max="337" width="8.85546875" style="13"/>
    <col min="338" max="338" width="6.140625" style="13" customWidth="1"/>
    <col min="339" max="339" width="20.28515625" style="13" customWidth="1"/>
    <col min="340" max="340" width="12.42578125" style="13" customWidth="1"/>
    <col min="341" max="341" width="13" style="13" customWidth="1"/>
    <col min="342" max="342" width="12.5703125" style="13" customWidth="1"/>
    <col min="343" max="356" width="11.7109375" style="13" customWidth="1"/>
    <col min="357" max="357" width="12.28515625" style="13" customWidth="1"/>
    <col min="358" max="358" width="11.7109375" style="13" customWidth="1"/>
    <col min="359" max="359" width="12.85546875" style="13" customWidth="1"/>
    <col min="360" max="360" width="11.7109375" style="13" customWidth="1"/>
    <col min="361" max="361" width="12.7109375" style="13" customWidth="1"/>
    <col min="362" max="362" width="11.7109375" style="13" customWidth="1"/>
    <col min="363" max="363" width="13" style="13" customWidth="1"/>
    <col min="364" max="375" width="11.7109375" style="13" customWidth="1"/>
    <col min="376" max="376" width="12.5703125" style="13" customWidth="1"/>
    <col min="377" max="377" width="11.7109375" style="13" customWidth="1"/>
    <col min="378" max="378" width="13" style="13" customWidth="1"/>
    <col min="379" max="384" width="11.7109375" style="13" customWidth="1"/>
    <col min="385" max="385" width="13.7109375" style="13" customWidth="1"/>
    <col min="386" max="386" width="13.140625" style="13" customWidth="1"/>
    <col min="387" max="390" width="13" style="13" customWidth="1"/>
    <col min="391" max="397" width="11.7109375" style="13" customWidth="1"/>
    <col min="398" max="398" width="10.85546875" style="13" customWidth="1"/>
    <col min="399" max="399" width="11.7109375" style="13" customWidth="1"/>
    <col min="400" max="402" width="22.7109375" style="13" customWidth="1"/>
    <col min="403" max="405" width="20.7109375" style="13" customWidth="1"/>
    <col min="406" max="593" width="8.85546875" style="13"/>
    <col min="594" max="594" width="6.140625" style="13" customWidth="1"/>
    <col min="595" max="595" width="20.28515625" style="13" customWidth="1"/>
    <col min="596" max="596" width="12.42578125" style="13" customWidth="1"/>
    <col min="597" max="597" width="13" style="13" customWidth="1"/>
    <col min="598" max="598" width="12.5703125" style="13" customWidth="1"/>
    <col min="599" max="612" width="11.7109375" style="13" customWidth="1"/>
    <col min="613" max="613" width="12.28515625" style="13" customWidth="1"/>
    <col min="614" max="614" width="11.7109375" style="13" customWidth="1"/>
    <col min="615" max="615" width="12.85546875" style="13" customWidth="1"/>
    <col min="616" max="616" width="11.7109375" style="13" customWidth="1"/>
    <col min="617" max="617" width="12.7109375" style="13" customWidth="1"/>
    <col min="618" max="618" width="11.7109375" style="13" customWidth="1"/>
    <col min="619" max="619" width="13" style="13" customWidth="1"/>
    <col min="620" max="631" width="11.7109375" style="13" customWidth="1"/>
    <col min="632" max="632" width="12.5703125" style="13" customWidth="1"/>
    <col min="633" max="633" width="11.7109375" style="13" customWidth="1"/>
    <col min="634" max="634" width="13" style="13" customWidth="1"/>
    <col min="635" max="640" width="11.7109375" style="13" customWidth="1"/>
    <col min="641" max="641" width="13.7109375" style="13" customWidth="1"/>
    <col min="642" max="642" width="13.140625" style="13" customWidth="1"/>
    <col min="643" max="646" width="13" style="13" customWidth="1"/>
    <col min="647" max="653" width="11.7109375" style="13" customWidth="1"/>
    <col min="654" max="654" width="10.85546875" style="13" customWidth="1"/>
    <col min="655" max="655" width="11.7109375" style="13" customWidth="1"/>
    <col min="656" max="658" width="22.7109375" style="13" customWidth="1"/>
    <col min="659" max="661" width="20.7109375" style="13" customWidth="1"/>
    <col min="662" max="849" width="8.85546875" style="13"/>
    <col min="850" max="850" width="6.140625" style="13" customWidth="1"/>
    <col min="851" max="851" width="20.28515625" style="13" customWidth="1"/>
    <col min="852" max="852" width="12.42578125" style="13" customWidth="1"/>
    <col min="853" max="853" width="13" style="13" customWidth="1"/>
    <col min="854" max="854" width="12.5703125" style="13" customWidth="1"/>
    <col min="855" max="868" width="11.7109375" style="13" customWidth="1"/>
    <col min="869" max="869" width="12.28515625" style="13" customWidth="1"/>
    <col min="870" max="870" width="11.7109375" style="13" customWidth="1"/>
    <col min="871" max="871" width="12.85546875" style="13" customWidth="1"/>
    <col min="872" max="872" width="11.7109375" style="13" customWidth="1"/>
    <col min="873" max="873" width="12.7109375" style="13" customWidth="1"/>
    <col min="874" max="874" width="11.7109375" style="13" customWidth="1"/>
    <col min="875" max="875" width="13" style="13" customWidth="1"/>
    <col min="876" max="887" width="11.7109375" style="13" customWidth="1"/>
    <col min="888" max="888" width="12.5703125" style="13" customWidth="1"/>
    <col min="889" max="889" width="11.7109375" style="13" customWidth="1"/>
    <col min="890" max="890" width="13" style="13" customWidth="1"/>
    <col min="891" max="896" width="11.7109375" style="13" customWidth="1"/>
    <col min="897" max="897" width="13.7109375" style="13" customWidth="1"/>
    <col min="898" max="898" width="13.140625" style="13" customWidth="1"/>
    <col min="899" max="902" width="13" style="13" customWidth="1"/>
    <col min="903" max="909" width="11.7109375" style="13" customWidth="1"/>
    <col min="910" max="910" width="10.85546875" style="13" customWidth="1"/>
    <col min="911" max="911" width="11.7109375" style="13" customWidth="1"/>
    <col min="912" max="914" width="22.7109375" style="13" customWidth="1"/>
    <col min="915" max="917" width="20.7109375" style="13" customWidth="1"/>
    <col min="918" max="1105" width="8.85546875" style="13"/>
    <col min="1106" max="1106" width="6.140625" style="13" customWidth="1"/>
    <col min="1107" max="1107" width="20.28515625" style="13" customWidth="1"/>
    <col min="1108" max="1108" width="12.42578125" style="13" customWidth="1"/>
    <col min="1109" max="1109" width="13" style="13" customWidth="1"/>
    <col min="1110" max="1110" width="12.5703125" style="13" customWidth="1"/>
    <col min="1111" max="1124" width="11.7109375" style="13" customWidth="1"/>
    <col min="1125" max="1125" width="12.28515625" style="13" customWidth="1"/>
    <col min="1126" max="1126" width="11.7109375" style="13" customWidth="1"/>
    <col min="1127" max="1127" width="12.85546875" style="13" customWidth="1"/>
    <col min="1128" max="1128" width="11.7109375" style="13" customWidth="1"/>
    <col min="1129" max="1129" width="12.7109375" style="13" customWidth="1"/>
    <col min="1130" max="1130" width="11.7109375" style="13" customWidth="1"/>
    <col min="1131" max="1131" width="13" style="13" customWidth="1"/>
    <col min="1132" max="1143" width="11.7109375" style="13" customWidth="1"/>
    <col min="1144" max="1144" width="12.5703125" style="13" customWidth="1"/>
    <col min="1145" max="1145" width="11.7109375" style="13" customWidth="1"/>
    <col min="1146" max="1146" width="13" style="13" customWidth="1"/>
    <col min="1147" max="1152" width="11.7109375" style="13" customWidth="1"/>
    <col min="1153" max="1153" width="13.7109375" style="13" customWidth="1"/>
    <col min="1154" max="1154" width="13.140625" style="13" customWidth="1"/>
    <col min="1155" max="1158" width="13" style="13" customWidth="1"/>
    <col min="1159" max="1165" width="11.7109375" style="13" customWidth="1"/>
    <col min="1166" max="1166" width="10.85546875" style="13" customWidth="1"/>
    <col min="1167" max="1167" width="11.7109375" style="13" customWidth="1"/>
    <col min="1168" max="1170" width="22.7109375" style="13" customWidth="1"/>
    <col min="1171" max="1173" width="20.7109375" style="13" customWidth="1"/>
    <col min="1174" max="1361" width="8.85546875" style="13"/>
    <col min="1362" max="1362" width="6.140625" style="13" customWidth="1"/>
    <col min="1363" max="1363" width="20.28515625" style="13" customWidth="1"/>
    <col min="1364" max="1364" width="12.42578125" style="13" customWidth="1"/>
    <col min="1365" max="1365" width="13" style="13" customWidth="1"/>
    <col min="1366" max="1366" width="12.5703125" style="13" customWidth="1"/>
    <col min="1367" max="1380" width="11.7109375" style="13" customWidth="1"/>
    <col min="1381" max="1381" width="12.28515625" style="13" customWidth="1"/>
    <col min="1382" max="1382" width="11.7109375" style="13" customWidth="1"/>
    <col min="1383" max="1383" width="12.85546875" style="13" customWidth="1"/>
    <col min="1384" max="1384" width="11.7109375" style="13" customWidth="1"/>
    <col min="1385" max="1385" width="12.7109375" style="13" customWidth="1"/>
    <col min="1386" max="1386" width="11.7109375" style="13" customWidth="1"/>
    <col min="1387" max="1387" width="13" style="13" customWidth="1"/>
    <col min="1388" max="1399" width="11.7109375" style="13" customWidth="1"/>
    <col min="1400" max="1400" width="12.5703125" style="13" customWidth="1"/>
    <col min="1401" max="1401" width="11.7109375" style="13" customWidth="1"/>
    <col min="1402" max="1402" width="13" style="13" customWidth="1"/>
    <col min="1403" max="1408" width="11.7109375" style="13" customWidth="1"/>
    <col min="1409" max="1409" width="13.7109375" style="13" customWidth="1"/>
    <col min="1410" max="1410" width="13.140625" style="13" customWidth="1"/>
    <col min="1411" max="1414" width="13" style="13" customWidth="1"/>
    <col min="1415" max="1421" width="11.7109375" style="13" customWidth="1"/>
    <col min="1422" max="1422" width="10.85546875" style="13" customWidth="1"/>
    <col min="1423" max="1423" width="11.7109375" style="13" customWidth="1"/>
    <col min="1424" max="1426" width="22.7109375" style="13" customWidth="1"/>
    <col min="1427" max="1429" width="20.7109375" style="13" customWidth="1"/>
    <col min="1430" max="1617" width="8.85546875" style="13"/>
    <col min="1618" max="1618" width="6.140625" style="13" customWidth="1"/>
    <col min="1619" max="1619" width="20.28515625" style="13" customWidth="1"/>
    <col min="1620" max="1620" width="12.42578125" style="13" customWidth="1"/>
    <col min="1621" max="1621" width="13" style="13" customWidth="1"/>
    <col min="1622" max="1622" width="12.5703125" style="13" customWidth="1"/>
    <col min="1623" max="1636" width="11.7109375" style="13" customWidth="1"/>
    <col min="1637" max="1637" width="12.28515625" style="13" customWidth="1"/>
    <col min="1638" max="1638" width="11.7109375" style="13" customWidth="1"/>
    <col min="1639" max="1639" width="12.85546875" style="13" customWidth="1"/>
    <col min="1640" max="1640" width="11.7109375" style="13" customWidth="1"/>
    <col min="1641" max="1641" width="12.7109375" style="13" customWidth="1"/>
    <col min="1642" max="1642" width="11.7109375" style="13" customWidth="1"/>
    <col min="1643" max="1643" width="13" style="13" customWidth="1"/>
    <col min="1644" max="1655" width="11.7109375" style="13" customWidth="1"/>
    <col min="1656" max="1656" width="12.5703125" style="13" customWidth="1"/>
    <col min="1657" max="1657" width="11.7109375" style="13" customWidth="1"/>
    <col min="1658" max="1658" width="13" style="13" customWidth="1"/>
    <col min="1659" max="1664" width="11.7109375" style="13" customWidth="1"/>
    <col min="1665" max="1665" width="13.7109375" style="13" customWidth="1"/>
    <col min="1666" max="1666" width="13.140625" style="13" customWidth="1"/>
    <col min="1667" max="1670" width="13" style="13" customWidth="1"/>
    <col min="1671" max="1677" width="11.7109375" style="13" customWidth="1"/>
    <col min="1678" max="1678" width="10.85546875" style="13" customWidth="1"/>
    <col min="1679" max="1679" width="11.7109375" style="13" customWidth="1"/>
    <col min="1680" max="1682" width="22.7109375" style="13" customWidth="1"/>
    <col min="1683" max="1685" width="20.7109375" style="13" customWidth="1"/>
    <col min="1686" max="1873" width="8.85546875" style="13"/>
    <col min="1874" max="1874" width="6.140625" style="13" customWidth="1"/>
    <col min="1875" max="1875" width="20.28515625" style="13" customWidth="1"/>
    <col min="1876" max="1876" width="12.42578125" style="13" customWidth="1"/>
    <col min="1877" max="1877" width="13" style="13" customWidth="1"/>
    <col min="1878" max="1878" width="12.5703125" style="13" customWidth="1"/>
    <col min="1879" max="1892" width="11.7109375" style="13" customWidth="1"/>
    <col min="1893" max="1893" width="12.28515625" style="13" customWidth="1"/>
    <col min="1894" max="1894" width="11.7109375" style="13" customWidth="1"/>
    <col min="1895" max="1895" width="12.85546875" style="13" customWidth="1"/>
    <col min="1896" max="1896" width="11.7109375" style="13" customWidth="1"/>
    <col min="1897" max="1897" width="12.7109375" style="13" customWidth="1"/>
    <col min="1898" max="1898" width="11.7109375" style="13" customWidth="1"/>
    <col min="1899" max="1899" width="13" style="13" customWidth="1"/>
    <col min="1900" max="1911" width="11.7109375" style="13" customWidth="1"/>
    <col min="1912" max="1912" width="12.5703125" style="13" customWidth="1"/>
    <col min="1913" max="1913" width="11.7109375" style="13" customWidth="1"/>
    <col min="1914" max="1914" width="13" style="13" customWidth="1"/>
    <col min="1915" max="1920" width="11.7109375" style="13" customWidth="1"/>
    <col min="1921" max="1921" width="13.7109375" style="13" customWidth="1"/>
    <col min="1922" max="1922" width="13.140625" style="13" customWidth="1"/>
    <col min="1923" max="1926" width="13" style="13" customWidth="1"/>
    <col min="1927" max="1933" width="11.7109375" style="13" customWidth="1"/>
    <col min="1934" max="1934" width="10.85546875" style="13" customWidth="1"/>
    <col min="1935" max="1935" width="11.7109375" style="13" customWidth="1"/>
    <col min="1936" max="1938" width="22.7109375" style="13" customWidth="1"/>
    <col min="1939" max="1941" width="20.7109375" style="13" customWidth="1"/>
    <col min="1942" max="2129" width="8.85546875" style="13"/>
    <col min="2130" max="2130" width="6.140625" style="13" customWidth="1"/>
    <col min="2131" max="2131" width="20.28515625" style="13" customWidth="1"/>
    <col min="2132" max="2132" width="12.42578125" style="13" customWidth="1"/>
    <col min="2133" max="2133" width="13" style="13" customWidth="1"/>
    <col min="2134" max="2134" width="12.5703125" style="13" customWidth="1"/>
    <col min="2135" max="2148" width="11.7109375" style="13" customWidth="1"/>
    <col min="2149" max="2149" width="12.28515625" style="13" customWidth="1"/>
    <col min="2150" max="2150" width="11.7109375" style="13" customWidth="1"/>
    <col min="2151" max="2151" width="12.85546875" style="13" customWidth="1"/>
    <col min="2152" max="2152" width="11.7109375" style="13" customWidth="1"/>
    <col min="2153" max="2153" width="12.7109375" style="13" customWidth="1"/>
    <col min="2154" max="2154" width="11.7109375" style="13" customWidth="1"/>
    <col min="2155" max="2155" width="13" style="13" customWidth="1"/>
    <col min="2156" max="2167" width="11.7109375" style="13" customWidth="1"/>
    <col min="2168" max="2168" width="12.5703125" style="13" customWidth="1"/>
    <col min="2169" max="2169" width="11.7109375" style="13" customWidth="1"/>
    <col min="2170" max="2170" width="13" style="13" customWidth="1"/>
    <col min="2171" max="2176" width="11.7109375" style="13" customWidth="1"/>
    <col min="2177" max="2177" width="13.7109375" style="13" customWidth="1"/>
    <col min="2178" max="2178" width="13.140625" style="13" customWidth="1"/>
    <col min="2179" max="2182" width="13" style="13" customWidth="1"/>
    <col min="2183" max="2189" width="11.7109375" style="13" customWidth="1"/>
    <col min="2190" max="2190" width="10.85546875" style="13" customWidth="1"/>
    <col min="2191" max="2191" width="11.7109375" style="13" customWidth="1"/>
    <col min="2192" max="2194" width="22.7109375" style="13" customWidth="1"/>
    <col min="2195" max="2197" width="20.7109375" style="13" customWidth="1"/>
    <col min="2198" max="2385" width="8.85546875" style="13"/>
    <col min="2386" max="2386" width="6.140625" style="13" customWidth="1"/>
    <col min="2387" max="2387" width="20.28515625" style="13" customWidth="1"/>
    <col min="2388" max="2388" width="12.42578125" style="13" customWidth="1"/>
    <col min="2389" max="2389" width="13" style="13" customWidth="1"/>
    <col min="2390" max="2390" width="12.5703125" style="13" customWidth="1"/>
    <col min="2391" max="2404" width="11.7109375" style="13" customWidth="1"/>
    <col min="2405" max="2405" width="12.28515625" style="13" customWidth="1"/>
    <col min="2406" max="2406" width="11.7109375" style="13" customWidth="1"/>
    <col min="2407" max="2407" width="12.85546875" style="13" customWidth="1"/>
    <col min="2408" max="2408" width="11.7109375" style="13" customWidth="1"/>
    <col min="2409" max="2409" width="12.7109375" style="13" customWidth="1"/>
    <col min="2410" max="2410" width="11.7109375" style="13" customWidth="1"/>
    <col min="2411" max="2411" width="13" style="13" customWidth="1"/>
    <col min="2412" max="2423" width="11.7109375" style="13" customWidth="1"/>
    <col min="2424" max="2424" width="12.5703125" style="13" customWidth="1"/>
    <col min="2425" max="2425" width="11.7109375" style="13" customWidth="1"/>
    <col min="2426" max="2426" width="13" style="13" customWidth="1"/>
    <col min="2427" max="2432" width="11.7109375" style="13" customWidth="1"/>
    <col min="2433" max="2433" width="13.7109375" style="13" customWidth="1"/>
    <col min="2434" max="2434" width="13.140625" style="13" customWidth="1"/>
    <col min="2435" max="2438" width="13" style="13" customWidth="1"/>
    <col min="2439" max="2445" width="11.7109375" style="13" customWidth="1"/>
    <col min="2446" max="2446" width="10.85546875" style="13" customWidth="1"/>
    <col min="2447" max="2447" width="11.7109375" style="13" customWidth="1"/>
    <col min="2448" max="2450" width="22.7109375" style="13" customWidth="1"/>
    <col min="2451" max="2453" width="20.7109375" style="13" customWidth="1"/>
    <col min="2454" max="2641" width="8.85546875" style="13"/>
    <col min="2642" max="2642" width="6.140625" style="13" customWidth="1"/>
    <col min="2643" max="2643" width="20.28515625" style="13" customWidth="1"/>
    <col min="2644" max="2644" width="12.42578125" style="13" customWidth="1"/>
    <col min="2645" max="2645" width="13" style="13" customWidth="1"/>
    <col min="2646" max="2646" width="12.5703125" style="13" customWidth="1"/>
    <col min="2647" max="2660" width="11.7109375" style="13" customWidth="1"/>
    <col min="2661" max="2661" width="12.28515625" style="13" customWidth="1"/>
    <col min="2662" max="2662" width="11.7109375" style="13" customWidth="1"/>
    <col min="2663" max="2663" width="12.85546875" style="13" customWidth="1"/>
    <col min="2664" max="2664" width="11.7109375" style="13" customWidth="1"/>
    <col min="2665" max="2665" width="12.7109375" style="13" customWidth="1"/>
    <col min="2666" max="2666" width="11.7109375" style="13" customWidth="1"/>
    <col min="2667" max="2667" width="13" style="13" customWidth="1"/>
    <col min="2668" max="2679" width="11.7109375" style="13" customWidth="1"/>
    <col min="2680" max="2680" width="12.5703125" style="13" customWidth="1"/>
    <col min="2681" max="2681" width="11.7109375" style="13" customWidth="1"/>
    <col min="2682" max="2682" width="13" style="13" customWidth="1"/>
    <col min="2683" max="2688" width="11.7109375" style="13" customWidth="1"/>
    <col min="2689" max="2689" width="13.7109375" style="13" customWidth="1"/>
    <col min="2690" max="2690" width="13.140625" style="13" customWidth="1"/>
    <col min="2691" max="2694" width="13" style="13" customWidth="1"/>
    <col min="2695" max="2701" width="11.7109375" style="13" customWidth="1"/>
    <col min="2702" max="2702" width="10.85546875" style="13" customWidth="1"/>
    <col min="2703" max="2703" width="11.7109375" style="13" customWidth="1"/>
    <col min="2704" max="2706" width="22.7109375" style="13" customWidth="1"/>
    <col min="2707" max="2709" width="20.7109375" style="13" customWidth="1"/>
    <col min="2710" max="2897" width="8.85546875" style="13"/>
    <col min="2898" max="2898" width="6.140625" style="13" customWidth="1"/>
    <col min="2899" max="2899" width="20.28515625" style="13" customWidth="1"/>
    <col min="2900" max="2900" width="12.42578125" style="13" customWidth="1"/>
    <col min="2901" max="2901" width="13" style="13" customWidth="1"/>
    <col min="2902" max="2902" width="12.5703125" style="13" customWidth="1"/>
    <col min="2903" max="2916" width="11.7109375" style="13" customWidth="1"/>
    <col min="2917" max="2917" width="12.28515625" style="13" customWidth="1"/>
    <col min="2918" max="2918" width="11.7109375" style="13" customWidth="1"/>
    <col min="2919" max="2919" width="12.85546875" style="13" customWidth="1"/>
    <col min="2920" max="2920" width="11.7109375" style="13" customWidth="1"/>
    <col min="2921" max="2921" width="12.7109375" style="13" customWidth="1"/>
    <col min="2922" max="2922" width="11.7109375" style="13" customWidth="1"/>
    <col min="2923" max="2923" width="13" style="13" customWidth="1"/>
    <col min="2924" max="2935" width="11.7109375" style="13" customWidth="1"/>
    <col min="2936" max="2936" width="12.5703125" style="13" customWidth="1"/>
    <col min="2937" max="2937" width="11.7109375" style="13" customWidth="1"/>
    <col min="2938" max="2938" width="13" style="13" customWidth="1"/>
    <col min="2939" max="2944" width="11.7109375" style="13" customWidth="1"/>
    <col min="2945" max="2945" width="13.7109375" style="13" customWidth="1"/>
    <col min="2946" max="2946" width="13.140625" style="13" customWidth="1"/>
    <col min="2947" max="2950" width="13" style="13" customWidth="1"/>
    <col min="2951" max="2957" width="11.7109375" style="13" customWidth="1"/>
    <col min="2958" max="2958" width="10.85546875" style="13" customWidth="1"/>
    <col min="2959" max="2959" width="11.7109375" style="13" customWidth="1"/>
    <col min="2960" max="2962" width="22.7109375" style="13" customWidth="1"/>
    <col min="2963" max="2965" width="20.7109375" style="13" customWidth="1"/>
    <col min="2966" max="3153" width="8.85546875" style="13"/>
    <col min="3154" max="3154" width="6.140625" style="13" customWidth="1"/>
    <col min="3155" max="3155" width="20.28515625" style="13" customWidth="1"/>
    <col min="3156" max="3156" width="12.42578125" style="13" customWidth="1"/>
    <col min="3157" max="3157" width="13" style="13" customWidth="1"/>
    <col min="3158" max="3158" width="12.5703125" style="13" customWidth="1"/>
    <col min="3159" max="3172" width="11.7109375" style="13" customWidth="1"/>
    <col min="3173" max="3173" width="12.28515625" style="13" customWidth="1"/>
    <col min="3174" max="3174" width="11.7109375" style="13" customWidth="1"/>
    <col min="3175" max="3175" width="12.85546875" style="13" customWidth="1"/>
    <col min="3176" max="3176" width="11.7109375" style="13" customWidth="1"/>
    <col min="3177" max="3177" width="12.7109375" style="13" customWidth="1"/>
    <col min="3178" max="3178" width="11.7109375" style="13" customWidth="1"/>
    <col min="3179" max="3179" width="13" style="13" customWidth="1"/>
    <col min="3180" max="3191" width="11.7109375" style="13" customWidth="1"/>
    <col min="3192" max="3192" width="12.5703125" style="13" customWidth="1"/>
    <col min="3193" max="3193" width="11.7109375" style="13" customWidth="1"/>
    <col min="3194" max="3194" width="13" style="13" customWidth="1"/>
    <col min="3195" max="3200" width="11.7109375" style="13" customWidth="1"/>
    <col min="3201" max="3201" width="13.7109375" style="13" customWidth="1"/>
    <col min="3202" max="3202" width="13.140625" style="13" customWidth="1"/>
    <col min="3203" max="3206" width="13" style="13" customWidth="1"/>
    <col min="3207" max="3213" width="11.7109375" style="13" customWidth="1"/>
    <col min="3214" max="3214" width="10.85546875" style="13" customWidth="1"/>
    <col min="3215" max="3215" width="11.7109375" style="13" customWidth="1"/>
    <col min="3216" max="3218" width="22.7109375" style="13" customWidth="1"/>
    <col min="3219" max="3221" width="20.7109375" style="13" customWidth="1"/>
    <col min="3222" max="3409" width="8.85546875" style="13"/>
    <col min="3410" max="3410" width="6.140625" style="13" customWidth="1"/>
    <col min="3411" max="3411" width="20.28515625" style="13" customWidth="1"/>
    <col min="3412" max="3412" width="12.42578125" style="13" customWidth="1"/>
    <col min="3413" max="3413" width="13" style="13" customWidth="1"/>
    <col min="3414" max="3414" width="12.5703125" style="13" customWidth="1"/>
    <col min="3415" max="3428" width="11.7109375" style="13" customWidth="1"/>
    <col min="3429" max="3429" width="12.28515625" style="13" customWidth="1"/>
    <col min="3430" max="3430" width="11.7109375" style="13" customWidth="1"/>
    <col min="3431" max="3431" width="12.85546875" style="13" customWidth="1"/>
    <col min="3432" max="3432" width="11.7109375" style="13" customWidth="1"/>
    <col min="3433" max="3433" width="12.7109375" style="13" customWidth="1"/>
    <col min="3434" max="3434" width="11.7109375" style="13" customWidth="1"/>
    <col min="3435" max="3435" width="13" style="13" customWidth="1"/>
    <col min="3436" max="3447" width="11.7109375" style="13" customWidth="1"/>
    <col min="3448" max="3448" width="12.5703125" style="13" customWidth="1"/>
    <col min="3449" max="3449" width="11.7109375" style="13" customWidth="1"/>
    <col min="3450" max="3450" width="13" style="13" customWidth="1"/>
    <col min="3451" max="3456" width="11.7109375" style="13" customWidth="1"/>
    <col min="3457" max="3457" width="13.7109375" style="13" customWidth="1"/>
    <col min="3458" max="3458" width="13.140625" style="13" customWidth="1"/>
    <col min="3459" max="3462" width="13" style="13" customWidth="1"/>
    <col min="3463" max="3469" width="11.7109375" style="13" customWidth="1"/>
    <col min="3470" max="3470" width="10.85546875" style="13" customWidth="1"/>
    <col min="3471" max="3471" width="11.7109375" style="13" customWidth="1"/>
    <col min="3472" max="3474" width="22.7109375" style="13" customWidth="1"/>
    <col min="3475" max="3477" width="20.7109375" style="13" customWidth="1"/>
    <col min="3478" max="3665" width="8.85546875" style="13"/>
    <col min="3666" max="3666" width="6.140625" style="13" customWidth="1"/>
    <col min="3667" max="3667" width="20.28515625" style="13" customWidth="1"/>
    <col min="3668" max="3668" width="12.42578125" style="13" customWidth="1"/>
    <col min="3669" max="3669" width="13" style="13" customWidth="1"/>
    <col min="3670" max="3670" width="12.5703125" style="13" customWidth="1"/>
    <col min="3671" max="3684" width="11.7109375" style="13" customWidth="1"/>
    <col min="3685" max="3685" width="12.28515625" style="13" customWidth="1"/>
    <col min="3686" max="3686" width="11.7109375" style="13" customWidth="1"/>
    <col min="3687" max="3687" width="12.85546875" style="13" customWidth="1"/>
    <col min="3688" max="3688" width="11.7109375" style="13" customWidth="1"/>
    <col min="3689" max="3689" width="12.7109375" style="13" customWidth="1"/>
    <col min="3690" max="3690" width="11.7109375" style="13" customWidth="1"/>
    <col min="3691" max="3691" width="13" style="13" customWidth="1"/>
    <col min="3692" max="3703" width="11.7109375" style="13" customWidth="1"/>
    <col min="3704" max="3704" width="12.5703125" style="13" customWidth="1"/>
    <col min="3705" max="3705" width="11.7109375" style="13" customWidth="1"/>
    <col min="3706" max="3706" width="13" style="13" customWidth="1"/>
    <col min="3707" max="3712" width="11.7109375" style="13" customWidth="1"/>
    <col min="3713" max="3713" width="13.7109375" style="13" customWidth="1"/>
    <col min="3714" max="3714" width="13.140625" style="13" customWidth="1"/>
    <col min="3715" max="3718" width="13" style="13" customWidth="1"/>
    <col min="3719" max="3725" width="11.7109375" style="13" customWidth="1"/>
    <col min="3726" max="3726" width="10.85546875" style="13" customWidth="1"/>
    <col min="3727" max="3727" width="11.7109375" style="13" customWidth="1"/>
    <col min="3728" max="3730" width="22.7109375" style="13" customWidth="1"/>
    <col min="3731" max="3733" width="20.7109375" style="13" customWidth="1"/>
    <col min="3734" max="3921" width="8.85546875" style="13"/>
    <col min="3922" max="3922" width="6.140625" style="13" customWidth="1"/>
    <col min="3923" max="3923" width="20.28515625" style="13" customWidth="1"/>
    <col min="3924" max="3924" width="12.42578125" style="13" customWidth="1"/>
    <col min="3925" max="3925" width="13" style="13" customWidth="1"/>
    <col min="3926" max="3926" width="12.5703125" style="13" customWidth="1"/>
    <col min="3927" max="3940" width="11.7109375" style="13" customWidth="1"/>
    <col min="3941" max="3941" width="12.28515625" style="13" customWidth="1"/>
    <col min="3942" max="3942" width="11.7109375" style="13" customWidth="1"/>
    <col min="3943" max="3943" width="12.85546875" style="13" customWidth="1"/>
    <col min="3944" max="3944" width="11.7109375" style="13" customWidth="1"/>
    <col min="3945" max="3945" width="12.7109375" style="13" customWidth="1"/>
    <col min="3946" max="3946" width="11.7109375" style="13" customWidth="1"/>
    <col min="3947" max="3947" width="13" style="13" customWidth="1"/>
    <col min="3948" max="3959" width="11.7109375" style="13" customWidth="1"/>
    <col min="3960" max="3960" width="12.5703125" style="13" customWidth="1"/>
    <col min="3961" max="3961" width="11.7109375" style="13" customWidth="1"/>
    <col min="3962" max="3962" width="13" style="13" customWidth="1"/>
    <col min="3963" max="3968" width="11.7109375" style="13" customWidth="1"/>
    <col min="3969" max="3969" width="13.7109375" style="13" customWidth="1"/>
    <col min="3970" max="3970" width="13.140625" style="13" customWidth="1"/>
    <col min="3971" max="3974" width="13" style="13" customWidth="1"/>
    <col min="3975" max="3981" width="11.7109375" style="13" customWidth="1"/>
    <col min="3982" max="3982" width="10.85546875" style="13" customWidth="1"/>
    <col min="3983" max="3983" width="11.7109375" style="13" customWidth="1"/>
    <col min="3984" max="3986" width="22.7109375" style="13" customWidth="1"/>
    <col min="3987" max="3989" width="20.7109375" style="13" customWidth="1"/>
    <col min="3990" max="4177" width="8.85546875" style="13"/>
    <col min="4178" max="4178" width="6.140625" style="13" customWidth="1"/>
    <col min="4179" max="4179" width="20.28515625" style="13" customWidth="1"/>
    <col min="4180" max="4180" width="12.42578125" style="13" customWidth="1"/>
    <col min="4181" max="4181" width="13" style="13" customWidth="1"/>
    <col min="4182" max="4182" width="12.5703125" style="13" customWidth="1"/>
    <col min="4183" max="4196" width="11.7109375" style="13" customWidth="1"/>
    <col min="4197" max="4197" width="12.28515625" style="13" customWidth="1"/>
    <col min="4198" max="4198" width="11.7109375" style="13" customWidth="1"/>
    <col min="4199" max="4199" width="12.85546875" style="13" customWidth="1"/>
    <col min="4200" max="4200" width="11.7109375" style="13" customWidth="1"/>
    <col min="4201" max="4201" width="12.7109375" style="13" customWidth="1"/>
    <col min="4202" max="4202" width="11.7109375" style="13" customWidth="1"/>
    <col min="4203" max="4203" width="13" style="13" customWidth="1"/>
    <col min="4204" max="4215" width="11.7109375" style="13" customWidth="1"/>
    <col min="4216" max="4216" width="12.5703125" style="13" customWidth="1"/>
    <col min="4217" max="4217" width="11.7109375" style="13" customWidth="1"/>
    <col min="4218" max="4218" width="13" style="13" customWidth="1"/>
    <col min="4219" max="4224" width="11.7109375" style="13" customWidth="1"/>
    <col min="4225" max="4225" width="13.7109375" style="13" customWidth="1"/>
    <col min="4226" max="4226" width="13.140625" style="13" customWidth="1"/>
    <col min="4227" max="4230" width="13" style="13" customWidth="1"/>
    <col min="4231" max="4237" width="11.7109375" style="13" customWidth="1"/>
    <col min="4238" max="4238" width="10.85546875" style="13" customWidth="1"/>
    <col min="4239" max="4239" width="11.7109375" style="13" customWidth="1"/>
    <col min="4240" max="4242" width="22.7109375" style="13" customWidth="1"/>
    <col min="4243" max="4245" width="20.7109375" style="13" customWidth="1"/>
    <col min="4246" max="4433" width="8.85546875" style="13"/>
    <col min="4434" max="4434" width="6.140625" style="13" customWidth="1"/>
    <col min="4435" max="4435" width="20.28515625" style="13" customWidth="1"/>
    <col min="4436" max="4436" width="12.42578125" style="13" customWidth="1"/>
    <col min="4437" max="4437" width="13" style="13" customWidth="1"/>
    <col min="4438" max="4438" width="12.5703125" style="13" customWidth="1"/>
    <col min="4439" max="4452" width="11.7109375" style="13" customWidth="1"/>
    <col min="4453" max="4453" width="12.28515625" style="13" customWidth="1"/>
    <col min="4454" max="4454" width="11.7109375" style="13" customWidth="1"/>
    <col min="4455" max="4455" width="12.85546875" style="13" customWidth="1"/>
    <col min="4456" max="4456" width="11.7109375" style="13" customWidth="1"/>
    <col min="4457" max="4457" width="12.7109375" style="13" customWidth="1"/>
    <col min="4458" max="4458" width="11.7109375" style="13" customWidth="1"/>
    <col min="4459" max="4459" width="13" style="13" customWidth="1"/>
    <col min="4460" max="4471" width="11.7109375" style="13" customWidth="1"/>
    <col min="4472" max="4472" width="12.5703125" style="13" customWidth="1"/>
    <col min="4473" max="4473" width="11.7109375" style="13" customWidth="1"/>
    <col min="4474" max="4474" width="13" style="13" customWidth="1"/>
    <col min="4475" max="4480" width="11.7109375" style="13" customWidth="1"/>
    <col min="4481" max="4481" width="13.7109375" style="13" customWidth="1"/>
    <col min="4482" max="4482" width="13.140625" style="13" customWidth="1"/>
    <col min="4483" max="4486" width="13" style="13" customWidth="1"/>
    <col min="4487" max="4493" width="11.7109375" style="13" customWidth="1"/>
    <col min="4494" max="4494" width="10.85546875" style="13" customWidth="1"/>
    <col min="4495" max="4495" width="11.7109375" style="13" customWidth="1"/>
    <col min="4496" max="4498" width="22.7109375" style="13" customWidth="1"/>
    <col min="4499" max="4501" width="20.7109375" style="13" customWidth="1"/>
    <col min="4502" max="4689" width="8.85546875" style="13"/>
    <col min="4690" max="4690" width="6.140625" style="13" customWidth="1"/>
    <col min="4691" max="4691" width="20.28515625" style="13" customWidth="1"/>
    <col min="4692" max="4692" width="12.42578125" style="13" customWidth="1"/>
    <col min="4693" max="4693" width="13" style="13" customWidth="1"/>
    <col min="4694" max="4694" width="12.5703125" style="13" customWidth="1"/>
    <col min="4695" max="4708" width="11.7109375" style="13" customWidth="1"/>
    <col min="4709" max="4709" width="12.28515625" style="13" customWidth="1"/>
    <col min="4710" max="4710" width="11.7109375" style="13" customWidth="1"/>
    <col min="4711" max="4711" width="12.85546875" style="13" customWidth="1"/>
    <col min="4712" max="4712" width="11.7109375" style="13" customWidth="1"/>
    <col min="4713" max="4713" width="12.7109375" style="13" customWidth="1"/>
    <col min="4714" max="4714" width="11.7109375" style="13" customWidth="1"/>
    <col min="4715" max="4715" width="13" style="13" customWidth="1"/>
    <col min="4716" max="4727" width="11.7109375" style="13" customWidth="1"/>
    <col min="4728" max="4728" width="12.5703125" style="13" customWidth="1"/>
    <col min="4729" max="4729" width="11.7109375" style="13" customWidth="1"/>
    <col min="4730" max="4730" width="13" style="13" customWidth="1"/>
    <col min="4731" max="4736" width="11.7109375" style="13" customWidth="1"/>
    <col min="4737" max="4737" width="13.7109375" style="13" customWidth="1"/>
    <col min="4738" max="4738" width="13.140625" style="13" customWidth="1"/>
    <col min="4739" max="4742" width="13" style="13" customWidth="1"/>
    <col min="4743" max="4749" width="11.7109375" style="13" customWidth="1"/>
    <col min="4750" max="4750" width="10.85546875" style="13" customWidth="1"/>
    <col min="4751" max="4751" width="11.7109375" style="13" customWidth="1"/>
    <col min="4752" max="4754" width="22.7109375" style="13" customWidth="1"/>
    <col min="4755" max="4757" width="20.7109375" style="13" customWidth="1"/>
    <col min="4758" max="4945" width="8.85546875" style="13"/>
    <col min="4946" max="4946" width="6.140625" style="13" customWidth="1"/>
    <col min="4947" max="4947" width="20.28515625" style="13" customWidth="1"/>
    <col min="4948" max="4948" width="12.42578125" style="13" customWidth="1"/>
    <col min="4949" max="4949" width="13" style="13" customWidth="1"/>
    <col min="4950" max="4950" width="12.5703125" style="13" customWidth="1"/>
    <col min="4951" max="4964" width="11.7109375" style="13" customWidth="1"/>
    <col min="4965" max="4965" width="12.28515625" style="13" customWidth="1"/>
    <col min="4966" max="4966" width="11.7109375" style="13" customWidth="1"/>
    <col min="4967" max="4967" width="12.85546875" style="13" customWidth="1"/>
    <col min="4968" max="4968" width="11.7109375" style="13" customWidth="1"/>
    <col min="4969" max="4969" width="12.7109375" style="13" customWidth="1"/>
    <col min="4970" max="4970" width="11.7109375" style="13" customWidth="1"/>
    <col min="4971" max="4971" width="13" style="13" customWidth="1"/>
    <col min="4972" max="4983" width="11.7109375" style="13" customWidth="1"/>
    <col min="4984" max="4984" width="12.5703125" style="13" customWidth="1"/>
    <col min="4985" max="4985" width="11.7109375" style="13" customWidth="1"/>
    <col min="4986" max="4986" width="13" style="13" customWidth="1"/>
    <col min="4987" max="4992" width="11.7109375" style="13" customWidth="1"/>
    <col min="4993" max="4993" width="13.7109375" style="13" customWidth="1"/>
    <col min="4994" max="4994" width="13.140625" style="13" customWidth="1"/>
    <col min="4995" max="4998" width="13" style="13" customWidth="1"/>
    <col min="4999" max="5005" width="11.7109375" style="13" customWidth="1"/>
    <col min="5006" max="5006" width="10.85546875" style="13" customWidth="1"/>
    <col min="5007" max="5007" width="11.7109375" style="13" customWidth="1"/>
    <col min="5008" max="5010" width="22.7109375" style="13" customWidth="1"/>
    <col min="5011" max="5013" width="20.7109375" style="13" customWidth="1"/>
    <col min="5014" max="5201" width="8.85546875" style="13"/>
    <col min="5202" max="5202" width="6.140625" style="13" customWidth="1"/>
    <col min="5203" max="5203" width="20.28515625" style="13" customWidth="1"/>
    <col min="5204" max="5204" width="12.42578125" style="13" customWidth="1"/>
    <col min="5205" max="5205" width="13" style="13" customWidth="1"/>
    <col min="5206" max="5206" width="12.5703125" style="13" customWidth="1"/>
    <col min="5207" max="5220" width="11.7109375" style="13" customWidth="1"/>
    <col min="5221" max="5221" width="12.28515625" style="13" customWidth="1"/>
    <col min="5222" max="5222" width="11.7109375" style="13" customWidth="1"/>
    <col min="5223" max="5223" width="12.85546875" style="13" customWidth="1"/>
    <col min="5224" max="5224" width="11.7109375" style="13" customWidth="1"/>
    <col min="5225" max="5225" width="12.7109375" style="13" customWidth="1"/>
    <col min="5226" max="5226" width="11.7109375" style="13" customWidth="1"/>
    <col min="5227" max="5227" width="13" style="13" customWidth="1"/>
    <col min="5228" max="5239" width="11.7109375" style="13" customWidth="1"/>
    <col min="5240" max="5240" width="12.5703125" style="13" customWidth="1"/>
    <col min="5241" max="5241" width="11.7109375" style="13" customWidth="1"/>
    <col min="5242" max="5242" width="13" style="13" customWidth="1"/>
    <col min="5243" max="5248" width="11.7109375" style="13" customWidth="1"/>
    <col min="5249" max="5249" width="13.7109375" style="13" customWidth="1"/>
    <col min="5250" max="5250" width="13.140625" style="13" customWidth="1"/>
    <col min="5251" max="5254" width="13" style="13" customWidth="1"/>
    <col min="5255" max="5261" width="11.7109375" style="13" customWidth="1"/>
    <col min="5262" max="5262" width="10.85546875" style="13" customWidth="1"/>
    <col min="5263" max="5263" width="11.7109375" style="13" customWidth="1"/>
    <col min="5264" max="5266" width="22.7109375" style="13" customWidth="1"/>
    <col min="5267" max="5269" width="20.7109375" style="13" customWidth="1"/>
    <col min="5270" max="5457" width="8.85546875" style="13"/>
    <col min="5458" max="5458" width="6.140625" style="13" customWidth="1"/>
    <col min="5459" max="5459" width="20.28515625" style="13" customWidth="1"/>
    <col min="5460" max="5460" width="12.42578125" style="13" customWidth="1"/>
    <col min="5461" max="5461" width="13" style="13" customWidth="1"/>
    <col min="5462" max="5462" width="12.5703125" style="13" customWidth="1"/>
    <col min="5463" max="5476" width="11.7109375" style="13" customWidth="1"/>
    <col min="5477" max="5477" width="12.28515625" style="13" customWidth="1"/>
    <col min="5478" max="5478" width="11.7109375" style="13" customWidth="1"/>
    <col min="5479" max="5479" width="12.85546875" style="13" customWidth="1"/>
    <col min="5480" max="5480" width="11.7109375" style="13" customWidth="1"/>
    <col min="5481" max="5481" width="12.7109375" style="13" customWidth="1"/>
    <col min="5482" max="5482" width="11.7109375" style="13" customWidth="1"/>
    <col min="5483" max="5483" width="13" style="13" customWidth="1"/>
    <col min="5484" max="5495" width="11.7109375" style="13" customWidth="1"/>
    <col min="5496" max="5496" width="12.5703125" style="13" customWidth="1"/>
    <col min="5497" max="5497" width="11.7109375" style="13" customWidth="1"/>
    <col min="5498" max="5498" width="13" style="13" customWidth="1"/>
    <col min="5499" max="5504" width="11.7109375" style="13" customWidth="1"/>
    <col min="5505" max="5505" width="13.7109375" style="13" customWidth="1"/>
    <col min="5506" max="5506" width="13.140625" style="13" customWidth="1"/>
    <col min="5507" max="5510" width="13" style="13" customWidth="1"/>
    <col min="5511" max="5517" width="11.7109375" style="13" customWidth="1"/>
    <col min="5518" max="5518" width="10.85546875" style="13" customWidth="1"/>
    <col min="5519" max="5519" width="11.7109375" style="13" customWidth="1"/>
    <col min="5520" max="5522" width="22.7109375" style="13" customWidth="1"/>
    <col min="5523" max="5525" width="20.7109375" style="13" customWidth="1"/>
    <col min="5526" max="5713" width="8.85546875" style="13"/>
    <col min="5714" max="5714" width="6.140625" style="13" customWidth="1"/>
    <col min="5715" max="5715" width="20.28515625" style="13" customWidth="1"/>
    <col min="5716" max="5716" width="12.42578125" style="13" customWidth="1"/>
    <col min="5717" max="5717" width="13" style="13" customWidth="1"/>
    <col min="5718" max="5718" width="12.5703125" style="13" customWidth="1"/>
    <col min="5719" max="5732" width="11.7109375" style="13" customWidth="1"/>
    <col min="5733" max="5733" width="12.28515625" style="13" customWidth="1"/>
    <col min="5734" max="5734" width="11.7109375" style="13" customWidth="1"/>
    <col min="5735" max="5735" width="12.85546875" style="13" customWidth="1"/>
    <col min="5736" max="5736" width="11.7109375" style="13" customWidth="1"/>
    <col min="5737" max="5737" width="12.7109375" style="13" customWidth="1"/>
    <col min="5738" max="5738" width="11.7109375" style="13" customWidth="1"/>
    <col min="5739" max="5739" width="13" style="13" customWidth="1"/>
    <col min="5740" max="5751" width="11.7109375" style="13" customWidth="1"/>
    <col min="5752" max="5752" width="12.5703125" style="13" customWidth="1"/>
    <col min="5753" max="5753" width="11.7109375" style="13" customWidth="1"/>
    <col min="5754" max="5754" width="13" style="13" customWidth="1"/>
    <col min="5755" max="5760" width="11.7109375" style="13" customWidth="1"/>
    <col min="5761" max="5761" width="13.7109375" style="13" customWidth="1"/>
    <col min="5762" max="5762" width="13.140625" style="13" customWidth="1"/>
    <col min="5763" max="5766" width="13" style="13" customWidth="1"/>
    <col min="5767" max="5773" width="11.7109375" style="13" customWidth="1"/>
    <col min="5774" max="5774" width="10.85546875" style="13" customWidth="1"/>
    <col min="5775" max="5775" width="11.7109375" style="13" customWidth="1"/>
    <col min="5776" max="5778" width="22.7109375" style="13" customWidth="1"/>
    <col min="5779" max="5781" width="20.7109375" style="13" customWidth="1"/>
    <col min="5782" max="5969" width="8.85546875" style="13"/>
    <col min="5970" max="5970" width="6.140625" style="13" customWidth="1"/>
    <col min="5971" max="5971" width="20.28515625" style="13" customWidth="1"/>
    <col min="5972" max="5972" width="12.42578125" style="13" customWidth="1"/>
    <col min="5973" max="5973" width="13" style="13" customWidth="1"/>
    <col min="5974" max="5974" width="12.5703125" style="13" customWidth="1"/>
    <col min="5975" max="5988" width="11.7109375" style="13" customWidth="1"/>
    <col min="5989" max="5989" width="12.28515625" style="13" customWidth="1"/>
    <col min="5990" max="5990" width="11.7109375" style="13" customWidth="1"/>
    <col min="5991" max="5991" width="12.85546875" style="13" customWidth="1"/>
    <col min="5992" max="5992" width="11.7109375" style="13" customWidth="1"/>
    <col min="5993" max="5993" width="12.7109375" style="13" customWidth="1"/>
    <col min="5994" max="5994" width="11.7109375" style="13" customWidth="1"/>
    <col min="5995" max="5995" width="13" style="13" customWidth="1"/>
    <col min="5996" max="6007" width="11.7109375" style="13" customWidth="1"/>
    <col min="6008" max="6008" width="12.5703125" style="13" customWidth="1"/>
    <col min="6009" max="6009" width="11.7109375" style="13" customWidth="1"/>
    <col min="6010" max="6010" width="13" style="13" customWidth="1"/>
    <col min="6011" max="6016" width="11.7109375" style="13" customWidth="1"/>
    <col min="6017" max="6017" width="13.7109375" style="13" customWidth="1"/>
    <col min="6018" max="6018" width="13.140625" style="13" customWidth="1"/>
    <col min="6019" max="6022" width="13" style="13" customWidth="1"/>
    <col min="6023" max="6029" width="11.7109375" style="13" customWidth="1"/>
    <col min="6030" max="6030" width="10.85546875" style="13" customWidth="1"/>
    <col min="6031" max="6031" width="11.7109375" style="13" customWidth="1"/>
    <col min="6032" max="6034" width="22.7109375" style="13" customWidth="1"/>
    <col min="6035" max="6037" width="20.7109375" style="13" customWidth="1"/>
    <col min="6038" max="6225" width="8.85546875" style="13"/>
    <col min="6226" max="6226" width="6.140625" style="13" customWidth="1"/>
    <col min="6227" max="6227" width="20.28515625" style="13" customWidth="1"/>
    <col min="6228" max="6228" width="12.42578125" style="13" customWidth="1"/>
    <col min="6229" max="6229" width="13" style="13" customWidth="1"/>
    <col min="6230" max="6230" width="12.5703125" style="13" customWidth="1"/>
    <col min="6231" max="6244" width="11.7109375" style="13" customWidth="1"/>
    <col min="6245" max="6245" width="12.28515625" style="13" customWidth="1"/>
    <col min="6246" max="6246" width="11.7109375" style="13" customWidth="1"/>
    <col min="6247" max="6247" width="12.85546875" style="13" customWidth="1"/>
    <col min="6248" max="6248" width="11.7109375" style="13" customWidth="1"/>
    <col min="6249" max="6249" width="12.7109375" style="13" customWidth="1"/>
    <col min="6250" max="6250" width="11.7109375" style="13" customWidth="1"/>
    <col min="6251" max="6251" width="13" style="13" customWidth="1"/>
    <col min="6252" max="6263" width="11.7109375" style="13" customWidth="1"/>
    <col min="6264" max="6264" width="12.5703125" style="13" customWidth="1"/>
    <col min="6265" max="6265" width="11.7109375" style="13" customWidth="1"/>
    <col min="6266" max="6266" width="13" style="13" customWidth="1"/>
    <col min="6267" max="6272" width="11.7109375" style="13" customWidth="1"/>
    <col min="6273" max="6273" width="13.7109375" style="13" customWidth="1"/>
    <col min="6274" max="6274" width="13.140625" style="13" customWidth="1"/>
    <col min="6275" max="6278" width="13" style="13" customWidth="1"/>
    <col min="6279" max="6285" width="11.7109375" style="13" customWidth="1"/>
    <col min="6286" max="6286" width="10.85546875" style="13" customWidth="1"/>
    <col min="6287" max="6287" width="11.7109375" style="13" customWidth="1"/>
    <col min="6288" max="6290" width="22.7109375" style="13" customWidth="1"/>
    <col min="6291" max="6293" width="20.7109375" style="13" customWidth="1"/>
    <col min="6294" max="6481" width="8.85546875" style="13"/>
    <col min="6482" max="6482" width="6.140625" style="13" customWidth="1"/>
    <col min="6483" max="6483" width="20.28515625" style="13" customWidth="1"/>
    <col min="6484" max="6484" width="12.42578125" style="13" customWidth="1"/>
    <col min="6485" max="6485" width="13" style="13" customWidth="1"/>
    <col min="6486" max="6486" width="12.5703125" style="13" customWidth="1"/>
    <col min="6487" max="6500" width="11.7109375" style="13" customWidth="1"/>
    <col min="6501" max="6501" width="12.28515625" style="13" customWidth="1"/>
    <col min="6502" max="6502" width="11.7109375" style="13" customWidth="1"/>
    <col min="6503" max="6503" width="12.85546875" style="13" customWidth="1"/>
    <col min="6504" max="6504" width="11.7109375" style="13" customWidth="1"/>
    <col min="6505" max="6505" width="12.7109375" style="13" customWidth="1"/>
    <col min="6506" max="6506" width="11.7109375" style="13" customWidth="1"/>
    <col min="6507" max="6507" width="13" style="13" customWidth="1"/>
    <col min="6508" max="6519" width="11.7109375" style="13" customWidth="1"/>
    <col min="6520" max="6520" width="12.5703125" style="13" customWidth="1"/>
    <col min="6521" max="6521" width="11.7109375" style="13" customWidth="1"/>
    <col min="6522" max="6522" width="13" style="13" customWidth="1"/>
    <col min="6523" max="6528" width="11.7109375" style="13" customWidth="1"/>
    <col min="6529" max="6529" width="13.7109375" style="13" customWidth="1"/>
    <col min="6530" max="6530" width="13.140625" style="13" customWidth="1"/>
    <col min="6531" max="6534" width="13" style="13" customWidth="1"/>
    <col min="6535" max="6541" width="11.7109375" style="13" customWidth="1"/>
    <col min="6542" max="6542" width="10.85546875" style="13" customWidth="1"/>
    <col min="6543" max="6543" width="11.7109375" style="13" customWidth="1"/>
    <col min="6544" max="6546" width="22.7109375" style="13" customWidth="1"/>
    <col min="6547" max="6549" width="20.7109375" style="13" customWidth="1"/>
    <col min="6550" max="6737" width="8.85546875" style="13"/>
    <col min="6738" max="6738" width="6.140625" style="13" customWidth="1"/>
    <col min="6739" max="6739" width="20.28515625" style="13" customWidth="1"/>
    <col min="6740" max="6740" width="12.42578125" style="13" customWidth="1"/>
    <col min="6741" max="6741" width="13" style="13" customWidth="1"/>
    <col min="6742" max="6742" width="12.5703125" style="13" customWidth="1"/>
    <col min="6743" max="6756" width="11.7109375" style="13" customWidth="1"/>
    <col min="6757" max="6757" width="12.28515625" style="13" customWidth="1"/>
    <col min="6758" max="6758" width="11.7109375" style="13" customWidth="1"/>
    <col min="6759" max="6759" width="12.85546875" style="13" customWidth="1"/>
    <col min="6760" max="6760" width="11.7109375" style="13" customWidth="1"/>
    <col min="6761" max="6761" width="12.7109375" style="13" customWidth="1"/>
    <col min="6762" max="6762" width="11.7109375" style="13" customWidth="1"/>
    <col min="6763" max="6763" width="13" style="13" customWidth="1"/>
    <col min="6764" max="6775" width="11.7109375" style="13" customWidth="1"/>
    <col min="6776" max="6776" width="12.5703125" style="13" customWidth="1"/>
    <col min="6777" max="6777" width="11.7109375" style="13" customWidth="1"/>
    <col min="6778" max="6778" width="13" style="13" customWidth="1"/>
    <col min="6779" max="6784" width="11.7109375" style="13" customWidth="1"/>
    <col min="6785" max="6785" width="13.7109375" style="13" customWidth="1"/>
    <col min="6786" max="6786" width="13.140625" style="13" customWidth="1"/>
    <col min="6787" max="6790" width="13" style="13" customWidth="1"/>
    <col min="6791" max="6797" width="11.7109375" style="13" customWidth="1"/>
    <col min="6798" max="6798" width="10.85546875" style="13" customWidth="1"/>
    <col min="6799" max="6799" width="11.7109375" style="13" customWidth="1"/>
    <col min="6800" max="6802" width="22.7109375" style="13" customWidth="1"/>
    <col min="6803" max="6805" width="20.7109375" style="13" customWidth="1"/>
    <col min="6806" max="6993" width="8.85546875" style="13"/>
    <col min="6994" max="6994" width="6.140625" style="13" customWidth="1"/>
    <col min="6995" max="6995" width="20.28515625" style="13" customWidth="1"/>
    <col min="6996" max="6996" width="12.42578125" style="13" customWidth="1"/>
    <col min="6997" max="6997" width="13" style="13" customWidth="1"/>
    <col min="6998" max="6998" width="12.5703125" style="13" customWidth="1"/>
    <col min="6999" max="7012" width="11.7109375" style="13" customWidth="1"/>
    <col min="7013" max="7013" width="12.28515625" style="13" customWidth="1"/>
    <col min="7014" max="7014" width="11.7109375" style="13" customWidth="1"/>
    <col min="7015" max="7015" width="12.85546875" style="13" customWidth="1"/>
    <col min="7016" max="7016" width="11.7109375" style="13" customWidth="1"/>
    <col min="7017" max="7017" width="12.7109375" style="13" customWidth="1"/>
    <col min="7018" max="7018" width="11.7109375" style="13" customWidth="1"/>
    <col min="7019" max="7019" width="13" style="13" customWidth="1"/>
    <col min="7020" max="7031" width="11.7109375" style="13" customWidth="1"/>
    <col min="7032" max="7032" width="12.5703125" style="13" customWidth="1"/>
    <col min="7033" max="7033" width="11.7109375" style="13" customWidth="1"/>
    <col min="7034" max="7034" width="13" style="13" customWidth="1"/>
    <col min="7035" max="7040" width="11.7109375" style="13" customWidth="1"/>
    <col min="7041" max="7041" width="13.7109375" style="13" customWidth="1"/>
    <col min="7042" max="7042" width="13.140625" style="13" customWidth="1"/>
    <col min="7043" max="7046" width="13" style="13" customWidth="1"/>
    <col min="7047" max="7053" width="11.7109375" style="13" customWidth="1"/>
    <col min="7054" max="7054" width="10.85546875" style="13" customWidth="1"/>
    <col min="7055" max="7055" width="11.7109375" style="13" customWidth="1"/>
    <col min="7056" max="7058" width="22.7109375" style="13" customWidth="1"/>
    <col min="7059" max="7061" width="20.7109375" style="13" customWidth="1"/>
    <col min="7062" max="7249" width="8.85546875" style="13"/>
    <col min="7250" max="7250" width="6.140625" style="13" customWidth="1"/>
    <col min="7251" max="7251" width="20.28515625" style="13" customWidth="1"/>
    <col min="7252" max="7252" width="12.42578125" style="13" customWidth="1"/>
    <col min="7253" max="7253" width="13" style="13" customWidth="1"/>
    <col min="7254" max="7254" width="12.5703125" style="13" customWidth="1"/>
    <col min="7255" max="7268" width="11.7109375" style="13" customWidth="1"/>
    <col min="7269" max="7269" width="12.28515625" style="13" customWidth="1"/>
    <col min="7270" max="7270" width="11.7109375" style="13" customWidth="1"/>
    <col min="7271" max="7271" width="12.85546875" style="13" customWidth="1"/>
    <col min="7272" max="7272" width="11.7109375" style="13" customWidth="1"/>
    <col min="7273" max="7273" width="12.7109375" style="13" customWidth="1"/>
    <col min="7274" max="7274" width="11.7109375" style="13" customWidth="1"/>
    <col min="7275" max="7275" width="13" style="13" customWidth="1"/>
    <col min="7276" max="7287" width="11.7109375" style="13" customWidth="1"/>
    <col min="7288" max="7288" width="12.5703125" style="13" customWidth="1"/>
    <col min="7289" max="7289" width="11.7109375" style="13" customWidth="1"/>
    <col min="7290" max="7290" width="13" style="13" customWidth="1"/>
    <col min="7291" max="7296" width="11.7109375" style="13" customWidth="1"/>
    <col min="7297" max="7297" width="13.7109375" style="13" customWidth="1"/>
    <col min="7298" max="7298" width="13.140625" style="13" customWidth="1"/>
    <col min="7299" max="7302" width="13" style="13" customWidth="1"/>
    <col min="7303" max="7309" width="11.7109375" style="13" customWidth="1"/>
    <col min="7310" max="7310" width="10.85546875" style="13" customWidth="1"/>
    <col min="7311" max="7311" width="11.7109375" style="13" customWidth="1"/>
    <col min="7312" max="7314" width="22.7109375" style="13" customWidth="1"/>
    <col min="7315" max="7317" width="20.7109375" style="13" customWidth="1"/>
    <col min="7318" max="7505" width="8.85546875" style="13"/>
    <col min="7506" max="7506" width="6.140625" style="13" customWidth="1"/>
    <col min="7507" max="7507" width="20.28515625" style="13" customWidth="1"/>
    <col min="7508" max="7508" width="12.42578125" style="13" customWidth="1"/>
    <col min="7509" max="7509" width="13" style="13" customWidth="1"/>
    <col min="7510" max="7510" width="12.5703125" style="13" customWidth="1"/>
    <col min="7511" max="7524" width="11.7109375" style="13" customWidth="1"/>
    <col min="7525" max="7525" width="12.28515625" style="13" customWidth="1"/>
    <col min="7526" max="7526" width="11.7109375" style="13" customWidth="1"/>
    <col min="7527" max="7527" width="12.85546875" style="13" customWidth="1"/>
    <col min="7528" max="7528" width="11.7109375" style="13" customWidth="1"/>
    <col min="7529" max="7529" width="12.7109375" style="13" customWidth="1"/>
    <col min="7530" max="7530" width="11.7109375" style="13" customWidth="1"/>
    <col min="7531" max="7531" width="13" style="13" customWidth="1"/>
    <col min="7532" max="7543" width="11.7109375" style="13" customWidth="1"/>
    <col min="7544" max="7544" width="12.5703125" style="13" customWidth="1"/>
    <col min="7545" max="7545" width="11.7109375" style="13" customWidth="1"/>
    <col min="7546" max="7546" width="13" style="13" customWidth="1"/>
    <col min="7547" max="7552" width="11.7109375" style="13" customWidth="1"/>
    <col min="7553" max="7553" width="13.7109375" style="13" customWidth="1"/>
    <col min="7554" max="7554" width="13.140625" style="13" customWidth="1"/>
    <col min="7555" max="7558" width="13" style="13" customWidth="1"/>
    <col min="7559" max="7565" width="11.7109375" style="13" customWidth="1"/>
    <col min="7566" max="7566" width="10.85546875" style="13" customWidth="1"/>
    <col min="7567" max="7567" width="11.7109375" style="13" customWidth="1"/>
    <col min="7568" max="7570" width="22.7109375" style="13" customWidth="1"/>
    <col min="7571" max="7573" width="20.7109375" style="13" customWidth="1"/>
    <col min="7574" max="7761" width="8.85546875" style="13"/>
    <col min="7762" max="7762" width="6.140625" style="13" customWidth="1"/>
    <col min="7763" max="7763" width="20.28515625" style="13" customWidth="1"/>
    <col min="7764" max="7764" width="12.42578125" style="13" customWidth="1"/>
    <col min="7765" max="7765" width="13" style="13" customWidth="1"/>
    <col min="7766" max="7766" width="12.5703125" style="13" customWidth="1"/>
    <col min="7767" max="7780" width="11.7109375" style="13" customWidth="1"/>
    <col min="7781" max="7781" width="12.28515625" style="13" customWidth="1"/>
    <col min="7782" max="7782" width="11.7109375" style="13" customWidth="1"/>
    <col min="7783" max="7783" width="12.85546875" style="13" customWidth="1"/>
    <col min="7784" max="7784" width="11.7109375" style="13" customWidth="1"/>
    <col min="7785" max="7785" width="12.7109375" style="13" customWidth="1"/>
    <col min="7786" max="7786" width="11.7109375" style="13" customWidth="1"/>
    <col min="7787" max="7787" width="13" style="13" customWidth="1"/>
    <col min="7788" max="7799" width="11.7109375" style="13" customWidth="1"/>
    <col min="7800" max="7800" width="12.5703125" style="13" customWidth="1"/>
    <col min="7801" max="7801" width="11.7109375" style="13" customWidth="1"/>
    <col min="7802" max="7802" width="13" style="13" customWidth="1"/>
    <col min="7803" max="7808" width="11.7109375" style="13" customWidth="1"/>
    <col min="7809" max="7809" width="13.7109375" style="13" customWidth="1"/>
    <col min="7810" max="7810" width="13.140625" style="13" customWidth="1"/>
    <col min="7811" max="7814" width="13" style="13" customWidth="1"/>
    <col min="7815" max="7821" width="11.7109375" style="13" customWidth="1"/>
    <col min="7822" max="7822" width="10.85546875" style="13" customWidth="1"/>
    <col min="7823" max="7823" width="11.7109375" style="13" customWidth="1"/>
    <col min="7824" max="7826" width="22.7109375" style="13" customWidth="1"/>
    <col min="7827" max="7829" width="20.7109375" style="13" customWidth="1"/>
    <col min="7830" max="8017" width="8.85546875" style="13"/>
    <col min="8018" max="8018" width="6.140625" style="13" customWidth="1"/>
    <col min="8019" max="8019" width="20.28515625" style="13" customWidth="1"/>
    <col min="8020" max="8020" width="12.42578125" style="13" customWidth="1"/>
    <col min="8021" max="8021" width="13" style="13" customWidth="1"/>
    <col min="8022" max="8022" width="12.5703125" style="13" customWidth="1"/>
    <col min="8023" max="8036" width="11.7109375" style="13" customWidth="1"/>
    <col min="8037" max="8037" width="12.28515625" style="13" customWidth="1"/>
    <col min="8038" max="8038" width="11.7109375" style="13" customWidth="1"/>
    <col min="8039" max="8039" width="12.85546875" style="13" customWidth="1"/>
    <col min="8040" max="8040" width="11.7109375" style="13" customWidth="1"/>
    <col min="8041" max="8041" width="12.7109375" style="13" customWidth="1"/>
    <col min="8042" max="8042" width="11.7109375" style="13" customWidth="1"/>
    <col min="8043" max="8043" width="13" style="13" customWidth="1"/>
    <col min="8044" max="8055" width="11.7109375" style="13" customWidth="1"/>
    <col min="8056" max="8056" width="12.5703125" style="13" customWidth="1"/>
    <col min="8057" max="8057" width="11.7109375" style="13" customWidth="1"/>
    <col min="8058" max="8058" width="13" style="13" customWidth="1"/>
    <col min="8059" max="8064" width="11.7109375" style="13" customWidth="1"/>
    <col min="8065" max="8065" width="13.7109375" style="13" customWidth="1"/>
    <col min="8066" max="8066" width="13.140625" style="13" customWidth="1"/>
    <col min="8067" max="8070" width="13" style="13" customWidth="1"/>
    <col min="8071" max="8077" width="11.7109375" style="13" customWidth="1"/>
    <col min="8078" max="8078" width="10.85546875" style="13" customWidth="1"/>
    <col min="8079" max="8079" width="11.7109375" style="13" customWidth="1"/>
    <col min="8080" max="8082" width="22.7109375" style="13" customWidth="1"/>
    <col min="8083" max="8085" width="20.7109375" style="13" customWidth="1"/>
    <col min="8086" max="8273" width="8.85546875" style="13"/>
    <col min="8274" max="8274" width="6.140625" style="13" customWidth="1"/>
    <col min="8275" max="8275" width="20.28515625" style="13" customWidth="1"/>
    <col min="8276" max="8276" width="12.42578125" style="13" customWidth="1"/>
    <col min="8277" max="8277" width="13" style="13" customWidth="1"/>
    <col min="8278" max="8278" width="12.5703125" style="13" customWidth="1"/>
    <col min="8279" max="8292" width="11.7109375" style="13" customWidth="1"/>
    <col min="8293" max="8293" width="12.28515625" style="13" customWidth="1"/>
    <col min="8294" max="8294" width="11.7109375" style="13" customWidth="1"/>
    <col min="8295" max="8295" width="12.85546875" style="13" customWidth="1"/>
    <col min="8296" max="8296" width="11.7109375" style="13" customWidth="1"/>
    <col min="8297" max="8297" width="12.7109375" style="13" customWidth="1"/>
    <col min="8298" max="8298" width="11.7109375" style="13" customWidth="1"/>
    <col min="8299" max="8299" width="13" style="13" customWidth="1"/>
    <col min="8300" max="8311" width="11.7109375" style="13" customWidth="1"/>
    <col min="8312" max="8312" width="12.5703125" style="13" customWidth="1"/>
    <col min="8313" max="8313" width="11.7109375" style="13" customWidth="1"/>
    <col min="8314" max="8314" width="13" style="13" customWidth="1"/>
    <col min="8315" max="8320" width="11.7109375" style="13" customWidth="1"/>
    <col min="8321" max="8321" width="13.7109375" style="13" customWidth="1"/>
    <col min="8322" max="8322" width="13.140625" style="13" customWidth="1"/>
    <col min="8323" max="8326" width="13" style="13" customWidth="1"/>
    <col min="8327" max="8333" width="11.7109375" style="13" customWidth="1"/>
    <col min="8334" max="8334" width="10.85546875" style="13" customWidth="1"/>
    <col min="8335" max="8335" width="11.7109375" style="13" customWidth="1"/>
    <col min="8336" max="8338" width="22.7109375" style="13" customWidth="1"/>
    <col min="8339" max="8341" width="20.7109375" style="13" customWidth="1"/>
    <col min="8342" max="8529" width="8.85546875" style="13"/>
    <col min="8530" max="8530" width="6.140625" style="13" customWidth="1"/>
    <col min="8531" max="8531" width="20.28515625" style="13" customWidth="1"/>
    <col min="8532" max="8532" width="12.42578125" style="13" customWidth="1"/>
    <col min="8533" max="8533" width="13" style="13" customWidth="1"/>
    <col min="8534" max="8534" width="12.5703125" style="13" customWidth="1"/>
    <col min="8535" max="8548" width="11.7109375" style="13" customWidth="1"/>
    <col min="8549" max="8549" width="12.28515625" style="13" customWidth="1"/>
    <col min="8550" max="8550" width="11.7109375" style="13" customWidth="1"/>
    <col min="8551" max="8551" width="12.85546875" style="13" customWidth="1"/>
    <col min="8552" max="8552" width="11.7109375" style="13" customWidth="1"/>
    <col min="8553" max="8553" width="12.7109375" style="13" customWidth="1"/>
    <col min="8554" max="8554" width="11.7109375" style="13" customWidth="1"/>
    <col min="8555" max="8555" width="13" style="13" customWidth="1"/>
    <col min="8556" max="8567" width="11.7109375" style="13" customWidth="1"/>
    <col min="8568" max="8568" width="12.5703125" style="13" customWidth="1"/>
    <col min="8569" max="8569" width="11.7109375" style="13" customWidth="1"/>
    <col min="8570" max="8570" width="13" style="13" customWidth="1"/>
    <col min="8571" max="8576" width="11.7109375" style="13" customWidth="1"/>
    <col min="8577" max="8577" width="13.7109375" style="13" customWidth="1"/>
    <col min="8578" max="8578" width="13.140625" style="13" customWidth="1"/>
    <col min="8579" max="8582" width="13" style="13" customWidth="1"/>
    <col min="8583" max="8589" width="11.7109375" style="13" customWidth="1"/>
    <col min="8590" max="8590" width="10.85546875" style="13" customWidth="1"/>
    <col min="8591" max="8591" width="11.7109375" style="13" customWidth="1"/>
    <col min="8592" max="8594" width="22.7109375" style="13" customWidth="1"/>
    <col min="8595" max="8597" width="20.7109375" style="13" customWidth="1"/>
    <col min="8598" max="8785" width="8.85546875" style="13"/>
    <col min="8786" max="8786" width="6.140625" style="13" customWidth="1"/>
    <col min="8787" max="8787" width="20.28515625" style="13" customWidth="1"/>
    <col min="8788" max="8788" width="12.42578125" style="13" customWidth="1"/>
    <col min="8789" max="8789" width="13" style="13" customWidth="1"/>
    <col min="8790" max="8790" width="12.5703125" style="13" customWidth="1"/>
    <col min="8791" max="8804" width="11.7109375" style="13" customWidth="1"/>
    <col min="8805" max="8805" width="12.28515625" style="13" customWidth="1"/>
    <col min="8806" max="8806" width="11.7109375" style="13" customWidth="1"/>
    <col min="8807" max="8807" width="12.85546875" style="13" customWidth="1"/>
    <col min="8808" max="8808" width="11.7109375" style="13" customWidth="1"/>
    <col min="8809" max="8809" width="12.7109375" style="13" customWidth="1"/>
    <col min="8810" max="8810" width="11.7109375" style="13" customWidth="1"/>
    <col min="8811" max="8811" width="13" style="13" customWidth="1"/>
    <col min="8812" max="8823" width="11.7109375" style="13" customWidth="1"/>
    <col min="8824" max="8824" width="12.5703125" style="13" customWidth="1"/>
    <col min="8825" max="8825" width="11.7109375" style="13" customWidth="1"/>
    <col min="8826" max="8826" width="13" style="13" customWidth="1"/>
    <col min="8827" max="8832" width="11.7109375" style="13" customWidth="1"/>
    <col min="8833" max="8833" width="13.7109375" style="13" customWidth="1"/>
    <col min="8834" max="8834" width="13.140625" style="13" customWidth="1"/>
    <col min="8835" max="8838" width="13" style="13" customWidth="1"/>
    <col min="8839" max="8845" width="11.7109375" style="13" customWidth="1"/>
    <col min="8846" max="8846" width="10.85546875" style="13" customWidth="1"/>
    <col min="8847" max="8847" width="11.7109375" style="13" customWidth="1"/>
    <col min="8848" max="8850" width="22.7109375" style="13" customWidth="1"/>
    <col min="8851" max="8853" width="20.7109375" style="13" customWidth="1"/>
    <col min="8854" max="9041" width="8.85546875" style="13"/>
    <col min="9042" max="9042" width="6.140625" style="13" customWidth="1"/>
    <col min="9043" max="9043" width="20.28515625" style="13" customWidth="1"/>
    <col min="9044" max="9044" width="12.42578125" style="13" customWidth="1"/>
    <col min="9045" max="9045" width="13" style="13" customWidth="1"/>
    <col min="9046" max="9046" width="12.5703125" style="13" customWidth="1"/>
    <col min="9047" max="9060" width="11.7109375" style="13" customWidth="1"/>
    <col min="9061" max="9061" width="12.28515625" style="13" customWidth="1"/>
    <col min="9062" max="9062" width="11.7109375" style="13" customWidth="1"/>
    <col min="9063" max="9063" width="12.85546875" style="13" customWidth="1"/>
    <col min="9064" max="9064" width="11.7109375" style="13" customWidth="1"/>
    <col min="9065" max="9065" width="12.7109375" style="13" customWidth="1"/>
    <col min="9066" max="9066" width="11.7109375" style="13" customWidth="1"/>
    <col min="9067" max="9067" width="13" style="13" customWidth="1"/>
    <col min="9068" max="9079" width="11.7109375" style="13" customWidth="1"/>
    <col min="9080" max="9080" width="12.5703125" style="13" customWidth="1"/>
    <col min="9081" max="9081" width="11.7109375" style="13" customWidth="1"/>
    <col min="9082" max="9082" width="13" style="13" customWidth="1"/>
    <col min="9083" max="9088" width="11.7109375" style="13" customWidth="1"/>
    <col min="9089" max="9089" width="13.7109375" style="13" customWidth="1"/>
    <col min="9090" max="9090" width="13.140625" style="13" customWidth="1"/>
    <col min="9091" max="9094" width="13" style="13" customWidth="1"/>
    <col min="9095" max="9101" width="11.7109375" style="13" customWidth="1"/>
    <col min="9102" max="9102" width="10.85546875" style="13" customWidth="1"/>
    <col min="9103" max="9103" width="11.7109375" style="13" customWidth="1"/>
    <col min="9104" max="9106" width="22.7109375" style="13" customWidth="1"/>
    <col min="9107" max="9109" width="20.7109375" style="13" customWidth="1"/>
    <col min="9110" max="9297" width="8.85546875" style="13"/>
    <col min="9298" max="9298" width="6.140625" style="13" customWidth="1"/>
    <col min="9299" max="9299" width="20.28515625" style="13" customWidth="1"/>
    <col min="9300" max="9300" width="12.42578125" style="13" customWidth="1"/>
    <col min="9301" max="9301" width="13" style="13" customWidth="1"/>
    <col min="9302" max="9302" width="12.5703125" style="13" customWidth="1"/>
    <col min="9303" max="9316" width="11.7109375" style="13" customWidth="1"/>
    <col min="9317" max="9317" width="12.28515625" style="13" customWidth="1"/>
    <col min="9318" max="9318" width="11.7109375" style="13" customWidth="1"/>
    <col min="9319" max="9319" width="12.85546875" style="13" customWidth="1"/>
    <col min="9320" max="9320" width="11.7109375" style="13" customWidth="1"/>
    <col min="9321" max="9321" width="12.7109375" style="13" customWidth="1"/>
    <col min="9322" max="9322" width="11.7109375" style="13" customWidth="1"/>
    <col min="9323" max="9323" width="13" style="13" customWidth="1"/>
    <col min="9324" max="9335" width="11.7109375" style="13" customWidth="1"/>
    <col min="9336" max="9336" width="12.5703125" style="13" customWidth="1"/>
    <col min="9337" max="9337" width="11.7109375" style="13" customWidth="1"/>
    <col min="9338" max="9338" width="13" style="13" customWidth="1"/>
    <col min="9339" max="9344" width="11.7109375" style="13" customWidth="1"/>
    <col min="9345" max="9345" width="13.7109375" style="13" customWidth="1"/>
    <col min="9346" max="9346" width="13.140625" style="13" customWidth="1"/>
    <col min="9347" max="9350" width="13" style="13" customWidth="1"/>
    <col min="9351" max="9357" width="11.7109375" style="13" customWidth="1"/>
    <col min="9358" max="9358" width="10.85546875" style="13" customWidth="1"/>
    <col min="9359" max="9359" width="11.7109375" style="13" customWidth="1"/>
    <col min="9360" max="9362" width="22.7109375" style="13" customWidth="1"/>
    <col min="9363" max="9365" width="20.7109375" style="13" customWidth="1"/>
    <col min="9366" max="9553" width="8.85546875" style="13"/>
    <col min="9554" max="9554" width="6.140625" style="13" customWidth="1"/>
    <col min="9555" max="9555" width="20.28515625" style="13" customWidth="1"/>
    <col min="9556" max="9556" width="12.42578125" style="13" customWidth="1"/>
    <col min="9557" max="9557" width="13" style="13" customWidth="1"/>
    <col min="9558" max="9558" width="12.5703125" style="13" customWidth="1"/>
    <col min="9559" max="9572" width="11.7109375" style="13" customWidth="1"/>
    <col min="9573" max="9573" width="12.28515625" style="13" customWidth="1"/>
    <col min="9574" max="9574" width="11.7109375" style="13" customWidth="1"/>
    <col min="9575" max="9575" width="12.85546875" style="13" customWidth="1"/>
    <col min="9576" max="9576" width="11.7109375" style="13" customWidth="1"/>
    <col min="9577" max="9577" width="12.7109375" style="13" customWidth="1"/>
    <col min="9578" max="9578" width="11.7109375" style="13" customWidth="1"/>
    <col min="9579" max="9579" width="13" style="13" customWidth="1"/>
    <col min="9580" max="9591" width="11.7109375" style="13" customWidth="1"/>
    <col min="9592" max="9592" width="12.5703125" style="13" customWidth="1"/>
    <col min="9593" max="9593" width="11.7109375" style="13" customWidth="1"/>
    <col min="9594" max="9594" width="13" style="13" customWidth="1"/>
    <col min="9595" max="9600" width="11.7109375" style="13" customWidth="1"/>
    <col min="9601" max="9601" width="13.7109375" style="13" customWidth="1"/>
    <col min="9602" max="9602" width="13.140625" style="13" customWidth="1"/>
    <col min="9603" max="9606" width="13" style="13" customWidth="1"/>
    <col min="9607" max="9613" width="11.7109375" style="13" customWidth="1"/>
    <col min="9614" max="9614" width="10.85546875" style="13" customWidth="1"/>
    <col min="9615" max="9615" width="11.7109375" style="13" customWidth="1"/>
    <col min="9616" max="9618" width="22.7109375" style="13" customWidth="1"/>
    <col min="9619" max="9621" width="20.7109375" style="13" customWidth="1"/>
    <col min="9622" max="9809" width="8.85546875" style="13"/>
    <col min="9810" max="9810" width="6.140625" style="13" customWidth="1"/>
    <col min="9811" max="9811" width="20.28515625" style="13" customWidth="1"/>
    <col min="9812" max="9812" width="12.42578125" style="13" customWidth="1"/>
    <col min="9813" max="9813" width="13" style="13" customWidth="1"/>
    <col min="9814" max="9814" width="12.5703125" style="13" customWidth="1"/>
    <col min="9815" max="9828" width="11.7109375" style="13" customWidth="1"/>
    <col min="9829" max="9829" width="12.28515625" style="13" customWidth="1"/>
    <col min="9830" max="9830" width="11.7109375" style="13" customWidth="1"/>
    <col min="9831" max="9831" width="12.85546875" style="13" customWidth="1"/>
    <col min="9832" max="9832" width="11.7109375" style="13" customWidth="1"/>
    <col min="9833" max="9833" width="12.7109375" style="13" customWidth="1"/>
    <col min="9834" max="9834" width="11.7109375" style="13" customWidth="1"/>
    <col min="9835" max="9835" width="13" style="13" customWidth="1"/>
    <col min="9836" max="9847" width="11.7109375" style="13" customWidth="1"/>
    <col min="9848" max="9848" width="12.5703125" style="13" customWidth="1"/>
    <col min="9849" max="9849" width="11.7109375" style="13" customWidth="1"/>
    <col min="9850" max="9850" width="13" style="13" customWidth="1"/>
    <col min="9851" max="9856" width="11.7109375" style="13" customWidth="1"/>
    <col min="9857" max="9857" width="13.7109375" style="13" customWidth="1"/>
    <col min="9858" max="9858" width="13.140625" style="13" customWidth="1"/>
    <col min="9859" max="9862" width="13" style="13" customWidth="1"/>
    <col min="9863" max="9869" width="11.7109375" style="13" customWidth="1"/>
    <col min="9870" max="9870" width="10.85546875" style="13" customWidth="1"/>
    <col min="9871" max="9871" width="11.7109375" style="13" customWidth="1"/>
    <col min="9872" max="9874" width="22.7109375" style="13" customWidth="1"/>
    <col min="9875" max="9877" width="20.7109375" style="13" customWidth="1"/>
    <col min="9878" max="10065" width="8.85546875" style="13"/>
    <col min="10066" max="10066" width="6.140625" style="13" customWidth="1"/>
    <col min="10067" max="10067" width="20.28515625" style="13" customWidth="1"/>
    <col min="10068" max="10068" width="12.42578125" style="13" customWidth="1"/>
    <col min="10069" max="10069" width="13" style="13" customWidth="1"/>
    <col min="10070" max="10070" width="12.5703125" style="13" customWidth="1"/>
    <col min="10071" max="10084" width="11.7109375" style="13" customWidth="1"/>
    <col min="10085" max="10085" width="12.28515625" style="13" customWidth="1"/>
    <col min="10086" max="10086" width="11.7109375" style="13" customWidth="1"/>
    <col min="10087" max="10087" width="12.85546875" style="13" customWidth="1"/>
    <col min="10088" max="10088" width="11.7109375" style="13" customWidth="1"/>
    <col min="10089" max="10089" width="12.7109375" style="13" customWidth="1"/>
    <col min="10090" max="10090" width="11.7109375" style="13" customWidth="1"/>
    <col min="10091" max="10091" width="13" style="13" customWidth="1"/>
    <col min="10092" max="10103" width="11.7109375" style="13" customWidth="1"/>
    <col min="10104" max="10104" width="12.5703125" style="13" customWidth="1"/>
    <col min="10105" max="10105" width="11.7109375" style="13" customWidth="1"/>
    <col min="10106" max="10106" width="13" style="13" customWidth="1"/>
    <col min="10107" max="10112" width="11.7109375" style="13" customWidth="1"/>
    <col min="10113" max="10113" width="13.7109375" style="13" customWidth="1"/>
    <col min="10114" max="10114" width="13.140625" style="13" customWidth="1"/>
    <col min="10115" max="10118" width="13" style="13" customWidth="1"/>
    <col min="10119" max="10125" width="11.7109375" style="13" customWidth="1"/>
    <col min="10126" max="10126" width="10.85546875" style="13" customWidth="1"/>
    <col min="10127" max="10127" width="11.7109375" style="13" customWidth="1"/>
    <col min="10128" max="10130" width="22.7109375" style="13" customWidth="1"/>
    <col min="10131" max="10133" width="20.7109375" style="13" customWidth="1"/>
    <col min="10134" max="10321" width="8.85546875" style="13"/>
    <col min="10322" max="10322" width="6.140625" style="13" customWidth="1"/>
    <col min="10323" max="10323" width="20.28515625" style="13" customWidth="1"/>
    <col min="10324" max="10324" width="12.42578125" style="13" customWidth="1"/>
    <col min="10325" max="10325" width="13" style="13" customWidth="1"/>
    <col min="10326" max="10326" width="12.5703125" style="13" customWidth="1"/>
    <col min="10327" max="10340" width="11.7109375" style="13" customWidth="1"/>
    <col min="10341" max="10341" width="12.28515625" style="13" customWidth="1"/>
    <col min="10342" max="10342" width="11.7109375" style="13" customWidth="1"/>
    <col min="10343" max="10343" width="12.85546875" style="13" customWidth="1"/>
    <col min="10344" max="10344" width="11.7109375" style="13" customWidth="1"/>
    <col min="10345" max="10345" width="12.7109375" style="13" customWidth="1"/>
    <col min="10346" max="10346" width="11.7109375" style="13" customWidth="1"/>
    <col min="10347" max="10347" width="13" style="13" customWidth="1"/>
    <col min="10348" max="10359" width="11.7109375" style="13" customWidth="1"/>
    <col min="10360" max="10360" width="12.5703125" style="13" customWidth="1"/>
    <col min="10361" max="10361" width="11.7109375" style="13" customWidth="1"/>
    <col min="10362" max="10362" width="13" style="13" customWidth="1"/>
    <col min="10363" max="10368" width="11.7109375" style="13" customWidth="1"/>
    <col min="10369" max="10369" width="13.7109375" style="13" customWidth="1"/>
    <col min="10370" max="10370" width="13.140625" style="13" customWidth="1"/>
    <col min="10371" max="10374" width="13" style="13" customWidth="1"/>
    <col min="10375" max="10381" width="11.7109375" style="13" customWidth="1"/>
    <col min="10382" max="10382" width="10.85546875" style="13" customWidth="1"/>
    <col min="10383" max="10383" width="11.7109375" style="13" customWidth="1"/>
    <col min="10384" max="10386" width="22.7109375" style="13" customWidth="1"/>
    <col min="10387" max="10389" width="20.7109375" style="13" customWidth="1"/>
    <col min="10390" max="10577" width="8.85546875" style="13"/>
    <col min="10578" max="10578" width="6.140625" style="13" customWidth="1"/>
    <col min="10579" max="10579" width="20.28515625" style="13" customWidth="1"/>
    <col min="10580" max="10580" width="12.42578125" style="13" customWidth="1"/>
    <col min="10581" max="10581" width="13" style="13" customWidth="1"/>
    <col min="10582" max="10582" width="12.5703125" style="13" customWidth="1"/>
    <col min="10583" max="10596" width="11.7109375" style="13" customWidth="1"/>
    <col min="10597" max="10597" width="12.28515625" style="13" customWidth="1"/>
    <col min="10598" max="10598" width="11.7109375" style="13" customWidth="1"/>
    <col min="10599" max="10599" width="12.85546875" style="13" customWidth="1"/>
    <col min="10600" max="10600" width="11.7109375" style="13" customWidth="1"/>
    <col min="10601" max="10601" width="12.7109375" style="13" customWidth="1"/>
    <col min="10602" max="10602" width="11.7109375" style="13" customWidth="1"/>
    <col min="10603" max="10603" width="13" style="13" customWidth="1"/>
    <col min="10604" max="10615" width="11.7109375" style="13" customWidth="1"/>
    <col min="10616" max="10616" width="12.5703125" style="13" customWidth="1"/>
    <col min="10617" max="10617" width="11.7109375" style="13" customWidth="1"/>
    <col min="10618" max="10618" width="13" style="13" customWidth="1"/>
    <col min="10619" max="10624" width="11.7109375" style="13" customWidth="1"/>
    <col min="10625" max="10625" width="13.7109375" style="13" customWidth="1"/>
    <col min="10626" max="10626" width="13.140625" style="13" customWidth="1"/>
    <col min="10627" max="10630" width="13" style="13" customWidth="1"/>
    <col min="10631" max="10637" width="11.7109375" style="13" customWidth="1"/>
    <col min="10638" max="10638" width="10.85546875" style="13" customWidth="1"/>
    <col min="10639" max="10639" width="11.7109375" style="13" customWidth="1"/>
    <col min="10640" max="10642" width="22.7109375" style="13" customWidth="1"/>
    <col min="10643" max="10645" width="20.7109375" style="13" customWidth="1"/>
    <col min="10646" max="10833" width="8.85546875" style="13"/>
    <col min="10834" max="10834" width="6.140625" style="13" customWidth="1"/>
    <col min="10835" max="10835" width="20.28515625" style="13" customWidth="1"/>
    <col min="10836" max="10836" width="12.42578125" style="13" customWidth="1"/>
    <col min="10837" max="10837" width="13" style="13" customWidth="1"/>
    <col min="10838" max="10838" width="12.5703125" style="13" customWidth="1"/>
    <col min="10839" max="10852" width="11.7109375" style="13" customWidth="1"/>
    <col min="10853" max="10853" width="12.28515625" style="13" customWidth="1"/>
    <col min="10854" max="10854" width="11.7109375" style="13" customWidth="1"/>
    <col min="10855" max="10855" width="12.85546875" style="13" customWidth="1"/>
    <col min="10856" max="10856" width="11.7109375" style="13" customWidth="1"/>
    <col min="10857" max="10857" width="12.7109375" style="13" customWidth="1"/>
    <col min="10858" max="10858" width="11.7109375" style="13" customWidth="1"/>
    <col min="10859" max="10859" width="13" style="13" customWidth="1"/>
    <col min="10860" max="10871" width="11.7109375" style="13" customWidth="1"/>
    <col min="10872" max="10872" width="12.5703125" style="13" customWidth="1"/>
    <col min="10873" max="10873" width="11.7109375" style="13" customWidth="1"/>
    <col min="10874" max="10874" width="13" style="13" customWidth="1"/>
    <col min="10875" max="10880" width="11.7109375" style="13" customWidth="1"/>
    <col min="10881" max="10881" width="13.7109375" style="13" customWidth="1"/>
    <col min="10882" max="10882" width="13.140625" style="13" customWidth="1"/>
    <col min="10883" max="10886" width="13" style="13" customWidth="1"/>
    <col min="10887" max="10893" width="11.7109375" style="13" customWidth="1"/>
    <col min="10894" max="10894" width="10.85546875" style="13" customWidth="1"/>
    <col min="10895" max="10895" width="11.7109375" style="13" customWidth="1"/>
    <col min="10896" max="10898" width="22.7109375" style="13" customWidth="1"/>
    <col min="10899" max="10901" width="20.7109375" style="13" customWidth="1"/>
    <col min="10902" max="11089" width="8.85546875" style="13"/>
    <col min="11090" max="11090" width="6.140625" style="13" customWidth="1"/>
    <col min="11091" max="11091" width="20.28515625" style="13" customWidth="1"/>
    <col min="11092" max="11092" width="12.42578125" style="13" customWidth="1"/>
    <col min="11093" max="11093" width="13" style="13" customWidth="1"/>
    <col min="11094" max="11094" width="12.5703125" style="13" customWidth="1"/>
    <col min="11095" max="11108" width="11.7109375" style="13" customWidth="1"/>
    <col min="11109" max="11109" width="12.28515625" style="13" customWidth="1"/>
    <col min="11110" max="11110" width="11.7109375" style="13" customWidth="1"/>
    <col min="11111" max="11111" width="12.85546875" style="13" customWidth="1"/>
    <col min="11112" max="11112" width="11.7109375" style="13" customWidth="1"/>
    <col min="11113" max="11113" width="12.7109375" style="13" customWidth="1"/>
    <col min="11114" max="11114" width="11.7109375" style="13" customWidth="1"/>
    <col min="11115" max="11115" width="13" style="13" customWidth="1"/>
    <col min="11116" max="11127" width="11.7109375" style="13" customWidth="1"/>
    <col min="11128" max="11128" width="12.5703125" style="13" customWidth="1"/>
    <col min="11129" max="11129" width="11.7109375" style="13" customWidth="1"/>
    <col min="11130" max="11130" width="13" style="13" customWidth="1"/>
    <col min="11131" max="11136" width="11.7109375" style="13" customWidth="1"/>
    <col min="11137" max="11137" width="13.7109375" style="13" customWidth="1"/>
    <col min="11138" max="11138" width="13.140625" style="13" customWidth="1"/>
    <col min="11139" max="11142" width="13" style="13" customWidth="1"/>
    <col min="11143" max="11149" width="11.7109375" style="13" customWidth="1"/>
    <col min="11150" max="11150" width="10.85546875" style="13" customWidth="1"/>
    <col min="11151" max="11151" width="11.7109375" style="13" customWidth="1"/>
    <col min="11152" max="11154" width="22.7109375" style="13" customWidth="1"/>
    <col min="11155" max="11157" width="20.7109375" style="13" customWidth="1"/>
    <col min="11158" max="11345" width="8.85546875" style="13"/>
    <col min="11346" max="11346" width="6.140625" style="13" customWidth="1"/>
    <col min="11347" max="11347" width="20.28515625" style="13" customWidth="1"/>
    <col min="11348" max="11348" width="12.42578125" style="13" customWidth="1"/>
    <col min="11349" max="11349" width="13" style="13" customWidth="1"/>
    <col min="11350" max="11350" width="12.5703125" style="13" customWidth="1"/>
    <col min="11351" max="11364" width="11.7109375" style="13" customWidth="1"/>
    <col min="11365" max="11365" width="12.28515625" style="13" customWidth="1"/>
    <col min="11366" max="11366" width="11.7109375" style="13" customWidth="1"/>
    <col min="11367" max="11367" width="12.85546875" style="13" customWidth="1"/>
    <col min="11368" max="11368" width="11.7109375" style="13" customWidth="1"/>
    <col min="11369" max="11369" width="12.7109375" style="13" customWidth="1"/>
    <col min="11370" max="11370" width="11.7109375" style="13" customWidth="1"/>
    <col min="11371" max="11371" width="13" style="13" customWidth="1"/>
    <col min="11372" max="11383" width="11.7109375" style="13" customWidth="1"/>
    <col min="11384" max="11384" width="12.5703125" style="13" customWidth="1"/>
    <col min="11385" max="11385" width="11.7109375" style="13" customWidth="1"/>
    <col min="11386" max="11386" width="13" style="13" customWidth="1"/>
    <col min="11387" max="11392" width="11.7109375" style="13" customWidth="1"/>
    <col min="11393" max="11393" width="13.7109375" style="13" customWidth="1"/>
    <col min="11394" max="11394" width="13.140625" style="13" customWidth="1"/>
    <col min="11395" max="11398" width="13" style="13" customWidth="1"/>
    <col min="11399" max="11405" width="11.7109375" style="13" customWidth="1"/>
    <col min="11406" max="11406" width="10.85546875" style="13" customWidth="1"/>
    <col min="11407" max="11407" width="11.7109375" style="13" customWidth="1"/>
    <col min="11408" max="11410" width="22.7109375" style="13" customWidth="1"/>
    <col min="11411" max="11413" width="20.7109375" style="13" customWidth="1"/>
    <col min="11414" max="11601" width="8.85546875" style="13"/>
    <col min="11602" max="11602" width="6.140625" style="13" customWidth="1"/>
    <col min="11603" max="11603" width="20.28515625" style="13" customWidth="1"/>
    <col min="11604" max="11604" width="12.42578125" style="13" customWidth="1"/>
    <col min="11605" max="11605" width="13" style="13" customWidth="1"/>
    <col min="11606" max="11606" width="12.5703125" style="13" customWidth="1"/>
    <col min="11607" max="11620" width="11.7109375" style="13" customWidth="1"/>
    <col min="11621" max="11621" width="12.28515625" style="13" customWidth="1"/>
    <col min="11622" max="11622" width="11.7109375" style="13" customWidth="1"/>
    <col min="11623" max="11623" width="12.85546875" style="13" customWidth="1"/>
    <col min="11624" max="11624" width="11.7109375" style="13" customWidth="1"/>
    <col min="11625" max="11625" width="12.7109375" style="13" customWidth="1"/>
    <col min="11626" max="11626" width="11.7109375" style="13" customWidth="1"/>
    <col min="11627" max="11627" width="13" style="13" customWidth="1"/>
    <col min="11628" max="11639" width="11.7109375" style="13" customWidth="1"/>
    <col min="11640" max="11640" width="12.5703125" style="13" customWidth="1"/>
    <col min="11641" max="11641" width="11.7109375" style="13" customWidth="1"/>
    <col min="11642" max="11642" width="13" style="13" customWidth="1"/>
    <col min="11643" max="11648" width="11.7109375" style="13" customWidth="1"/>
    <col min="11649" max="11649" width="13.7109375" style="13" customWidth="1"/>
    <col min="11650" max="11650" width="13.140625" style="13" customWidth="1"/>
    <col min="11651" max="11654" width="13" style="13" customWidth="1"/>
    <col min="11655" max="11661" width="11.7109375" style="13" customWidth="1"/>
    <col min="11662" max="11662" width="10.85546875" style="13" customWidth="1"/>
    <col min="11663" max="11663" width="11.7109375" style="13" customWidth="1"/>
    <col min="11664" max="11666" width="22.7109375" style="13" customWidth="1"/>
    <col min="11667" max="11669" width="20.7109375" style="13" customWidth="1"/>
    <col min="11670" max="11857" width="8.85546875" style="13"/>
    <col min="11858" max="11858" width="6.140625" style="13" customWidth="1"/>
    <col min="11859" max="11859" width="20.28515625" style="13" customWidth="1"/>
    <col min="11860" max="11860" width="12.42578125" style="13" customWidth="1"/>
    <col min="11861" max="11861" width="13" style="13" customWidth="1"/>
    <col min="11862" max="11862" width="12.5703125" style="13" customWidth="1"/>
    <col min="11863" max="11876" width="11.7109375" style="13" customWidth="1"/>
    <col min="11877" max="11877" width="12.28515625" style="13" customWidth="1"/>
    <col min="11878" max="11878" width="11.7109375" style="13" customWidth="1"/>
    <col min="11879" max="11879" width="12.85546875" style="13" customWidth="1"/>
    <col min="11880" max="11880" width="11.7109375" style="13" customWidth="1"/>
    <col min="11881" max="11881" width="12.7109375" style="13" customWidth="1"/>
    <col min="11882" max="11882" width="11.7109375" style="13" customWidth="1"/>
    <col min="11883" max="11883" width="13" style="13" customWidth="1"/>
    <col min="11884" max="11895" width="11.7109375" style="13" customWidth="1"/>
    <col min="11896" max="11896" width="12.5703125" style="13" customWidth="1"/>
    <col min="11897" max="11897" width="11.7109375" style="13" customWidth="1"/>
    <col min="11898" max="11898" width="13" style="13" customWidth="1"/>
    <col min="11899" max="11904" width="11.7109375" style="13" customWidth="1"/>
    <col min="11905" max="11905" width="13.7109375" style="13" customWidth="1"/>
    <col min="11906" max="11906" width="13.140625" style="13" customWidth="1"/>
    <col min="11907" max="11910" width="13" style="13" customWidth="1"/>
    <col min="11911" max="11917" width="11.7109375" style="13" customWidth="1"/>
    <col min="11918" max="11918" width="10.85546875" style="13" customWidth="1"/>
    <col min="11919" max="11919" width="11.7109375" style="13" customWidth="1"/>
    <col min="11920" max="11922" width="22.7109375" style="13" customWidth="1"/>
    <col min="11923" max="11925" width="20.7109375" style="13" customWidth="1"/>
    <col min="11926" max="12113" width="8.85546875" style="13"/>
    <col min="12114" max="12114" width="6.140625" style="13" customWidth="1"/>
    <col min="12115" max="12115" width="20.28515625" style="13" customWidth="1"/>
    <col min="12116" max="12116" width="12.42578125" style="13" customWidth="1"/>
    <col min="12117" max="12117" width="13" style="13" customWidth="1"/>
    <col min="12118" max="12118" width="12.5703125" style="13" customWidth="1"/>
    <col min="12119" max="12132" width="11.7109375" style="13" customWidth="1"/>
    <col min="12133" max="12133" width="12.28515625" style="13" customWidth="1"/>
    <col min="12134" max="12134" width="11.7109375" style="13" customWidth="1"/>
    <col min="12135" max="12135" width="12.85546875" style="13" customWidth="1"/>
    <col min="12136" max="12136" width="11.7109375" style="13" customWidth="1"/>
    <col min="12137" max="12137" width="12.7109375" style="13" customWidth="1"/>
    <col min="12138" max="12138" width="11.7109375" style="13" customWidth="1"/>
    <col min="12139" max="12139" width="13" style="13" customWidth="1"/>
    <col min="12140" max="12151" width="11.7109375" style="13" customWidth="1"/>
    <col min="12152" max="12152" width="12.5703125" style="13" customWidth="1"/>
    <col min="12153" max="12153" width="11.7109375" style="13" customWidth="1"/>
    <col min="12154" max="12154" width="13" style="13" customWidth="1"/>
    <col min="12155" max="12160" width="11.7109375" style="13" customWidth="1"/>
    <col min="12161" max="12161" width="13.7109375" style="13" customWidth="1"/>
    <col min="12162" max="12162" width="13.140625" style="13" customWidth="1"/>
    <col min="12163" max="12166" width="13" style="13" customWidth="1"/>
    <col min="12167" max="12173" width="11.7109375" style="13" customWidth="1"/>
    <col min="12174" max="12174" width="10.85546875" style="13" customWidth="1"/>
    <col min="12175" max="12175" width="11.7109375" style="13" customWidth="1"/>
    <col min="12176" max="12178" width="22.7109375" style="13" customWidth="1"/>
    <col min="12179" max="12181" width="20.7109375" style="13" customWidth="1"/>
    <col min="12182" max="12369" width="8.85546875" style="13"/>
    <col min="12370" max="12370" width="6.140625" style="13" customWidth="1"/>
    <col min="12371" max="12371" width="20.28515625" style="13" customWidth="1"/>
    <col min="12372" max="12372" width="12.42578125" style="13" customWidth="1"/>
    <col min="12373" max="12373" width="13" style="13" customWidth="1"/>
    <col min="12374" max="12374" width="12.5703125" style="13" customWidth="1"/>
    <col min="12375" max="12388" width="11.7109375" style="13" customWidth="1"/>
    <col min="12389" max="12389" width="12.28515625" style="13" customWidth="1"/>
    <col min="12390" max="12390" width="11.7109375" style="13" customWidth="1"/>
    <col min="12391" max="12391" width="12.85546875" style="13" customWidth="1"/>
    <col min="12392" max="12392" width="11.7109375" style="13" customWidth="1"/>
    <col min="12393" max="12393" width="12.7109375" style="13" customWidth="1"/>
    <col min="12394" max="12394" width="11.7109375" style="13" customWidth="1"/>
    <col min="12395" max="12395" width="13" style="13" customWidth="1"/>
    <col min="12396" max="12407" width="11.7109375" style="13" customWidth="1"/>
    <col min="12408" max="12408" width="12.5703125" style="13" customWidth="1"/>
    <col min="12409" max="12409" width="11.7109375" style="13" customWidth="1"/>
    <col min="12410" max="12410" width="13" style="13" customWidth="1"/>
    <col min="12411" max="12416" width="11.7109375" style="13" customWidth="1"/>
    <col min="12417" max="12417" width="13.7109375" style="13" customWidth="1"/>
    <col min="12418" max="12418" width="13.140625" style="13" customWidth="1"/>
    <col min="12419" max="12422" width="13" style="13" customWidth="1"/>
    <col min="12423" max="12429" width="11.7109375" style="13" customWidth="1"/>
    <col min="12430" max="12430" width="10.85546875" style="13" customWidth="1"/>
    <col min="12431" max="12431" width="11.7109375" style="13" customWidth="1"/>
    <col min="12432" max="12434" width="22.7109375" style="13" customWidth="1"/>
    <col min="12435" max="12437" width="20.7109375" style="13" customWidth="1"/>
    <col min="12438" max="12625" width="8.85546875" style="13"/>
    <col min="12626" max="12626" width="6.140625" style="13" customWidth="1"/>
    <col min="12627" max="12627" width="20.28515625" style="13" customWidth="1"/>
    <col min="12628" max="12628" width="12.42578125" style="13" customWidth="1"/>
    <col min="12629" max="12629" width="13" style="13" customWidth="1"/>
    <col min="12630" max="12630" width="12.5703125" style="13" customWidth="1"/>
    <col min="12631" max="12644" width="11.7109375" style="13" customWidth="1"/>
    <col min="12645" max="12645" width="12.28515625" style="13" customWidth="1"/>
    <col min="12646" max="12646" width="11.7109375" style="13" customWidth="1"/>
    <col min="12647" max="12647" width="12.85546875" style="13" customWidth="1"/>
    <col min="12648" max="12648" width="11.7109375" style="13" customWidth="1"/>
    <col min="12649" max="12649" width="12.7109375" style="13" customWidth="1"/>
    <col min="12650" max="12650" width="11.7109375" style="13" customWidth="1"/>
    <col min="12651" max="12651" width="13" style="13" customWidth="1"/>
    <col min="12652" max="12663" width="11.7109375" style="13" customWidth="1"/>
    <col min="12664" max="12664" width="12.5703125" style="13" customWidth="1"/>
    <col min="12665" max="12665" width="11.7109375" style="13" customWidth="1"/>
    <col min="12666" max="12666" width="13" style="13" customWidth="1"/>
    <col min="12667" max="12672" width="11.7109375" style="13" customWidth="1"/>
    <col min="12673" max="12673" width="13.7109375" style="13" customWidth="1"/>
    <col min="12674" max="12674" width="13.140625" style="13" customWidth="1"/>
    <col min="12675" max="12678" width="13" style="13" customWidth="1"/>
    <col min="12679" max="12685" width="11.7109375" style="13" customWidth="1"/>
    <col min="12686" max="12686" width="10.85546875" style="13" customWidth="1"/>
    <col min="12687" max="12687" width="11.7109375" style="13" customWidth="1"/>
    <col min="12688" max="12690" width="22.7109375" style="13" customWidth="1"/>
    <col min="12691" max="12693" width="20.7109375" style="13" customWidth="1"/>
    <col min="12694" max="12881" width="8.85546875" style="13"/>
    <col min="12882" max="12882" width="6.140625" style="13" customWidth="1"/>
    <col min="12883" max="12883" width="20.28515625" style="13" customWidth="1"/>
    <col min="12884" max="12884" width="12.42578125" style="13" customWidth="1"/>
    <col min="12885" max="12885" width="13" style="13" customWidth="1"/>
    <col min="12886" max="12886" width="12.5703125" style="13" customWidth="1"/>
    <col min="12887" max="12900" width="11.7109375" style="13" customWidth="1"/>
    <col min="12901" max="12901" width="12.28515625" style="13" customWidth="1"/>
    <col min="12902" max="12902" width="11.7109375" style="13" customWidth="1"/>
    <col min="12903" max="12903" width="12.85546875" style="13" customWidth="1"/>
    <col min="12904" max="12904" width="11.7109375" style="13" customWidth="1"/>
    <col min="12905" max="12905" width="12.7109375" style="13" customWidth="1"/>
    <col min="12906" max="12906" width="11.7109375" style="13" customWidth="1"/>
    <col min="12907" max="12907" width="13" style="13" customWidth="1"/>
    <col min="12908" max="12919" width="11.7109375" style="13" customWidth="1"/>
    <col min="12920" max="12920" width="12.5703125" style="13" customWidth="1"/>
    <col min="12921" max="12921" width="11.7109375" style="13" customWidth="1"/>
    <col min="12922" max="12922" width="13" style="13" customWidth="1"/>
    <col min="12923" max="12928" width="11.7109375" style="13" customWidth="1"/>
    <col min="12929" max="12929" width="13.7109375" style="13" customWidth="1"/>
    <col min="12930" max="12930" width="13.140625" style="13" customWidth="1"/>
    <col min="12931" max="12934" width="13" style="13" customWidth="1"/>
    <col min="12935" max="12941" width="11.7109375" style="13" customWidth="1"/>
    <col min="12942" max="12942" width="10.85546875" style="13" customWidth="1"/>
    <col min="12943" max="12943" width="11.7109375" style="13" customWidth="1"/>
    <col min="12944" max="12946" width="22.7109375" style="13" customWidth="1"/>
    <col min="12947" max="12949" width="20.7109375" style="13" customWidth="1"/>
    <col min="12950" max="13137" width="8.85546875" style="13"/>
    <col min="13138" max="13138" width="6.140625" style="13" customWidth="1"/>
    <col min="13139" max="13139" width="20.28515625" style="13" customWidth="1"/>
    <col min="13140" max="13140" width="12.42578125" style="13" customWidth="1"/>
    <col min="13141" max="13141" width="13" style="13" customWidth="1"/>
    <col min="13142" max="13142" width="12.5703125" style="13" customWidth="1"/>
    <col min="13143" max="13156" width="11.7109375" style="13" customWidth="1"/>
    <col min="13157" max="13157" width="12.28515625" style="13" customWidth="1"/>
    <col min="13158" max="13158" width="11.7109375" style="13" customWidth="1"/>
    <col min="13159" max="13159" width="12.85546875" style="13" customWidth="1"/>
    <col min="13160" max="13160" width="11.7109375" style="13" customWidth="1"/>
    <col min="13161" max="13161" width="12.7109375" style="13" customWidth="1"/>
    <col min="13162" max="13162" width="11.7109375" style="13" customWidth="1"/>
    <col min="13163" max="13163" width="13" style="13" customWidth="1"/>
    <col min="13164" max="13175" width="11.7109375" style="13" customWidth="1"/>
    <col min="13176" max="13176" width="12.5703125" style="13" customWidth="1"/>
    <col min="13177" max="13177" width="11.7109375" style="13" customWidth="1"/>
    <col min="13178" max="13178" width="13" style="13" customWidth="1"/>
    <col min="13179" max="13184" width="11.7109375" style="13" customWidth="1"/>
    <col min="13185" max="13185" width="13.7109375" style="13" customWidth="1"/>
    <col min="13186" max="13186" width="13.140625" style="13" customWidth="1"/>
    <col min="13187" max="13190" width="13" style="13" customWidth="1"/>
    <col min="13191" max="13197" width="11.7109375" style="13" customWidth="1"/>
    <col min="13198" max="13198" width="10.85546875" style="13" customWidth="1"/>
    <col min="13199" max="13199" width="11.7109375" style="13" customWidth="1"/>
    <col min="13200" max="13202" width="22.7109375" style="13" customWidth="1"/>
    <col min="13203" max="13205" width="20.7109375" style="13" customWidth="1"/>
    <col min="13206" max="13393" width="8.85546875" style="13"/>
    <col min="13394" max="13394" width="6.140625" style="13" customWidth="1"/>
    <col min="13395" max="13395" width="20.28515625" style="13" customWidth="1"/>
    <col min="13396" max="13396" width="12.42578125" style="13" customWidth="1"/>
    <col min="13397" max="13397" width="13" style="13" customWidth="1"/>
    <col min="13398" max="13398" width="12.5703125" style="13" customWidth="1"/>
    <col min="13399" max="13412" width="11.7109375" style="13" customWidth="1"/>
    <col min="13413" max="13413" width="12.28515625" style="13" customWidth="1"/>
    <col min="13414" max="13414" width="11.7109375" style="13" customWidth="1"/>
    <col min="13415" max="13415" width="12.85546875" style="13" customWidth="1"/>
    <col min="13416" max="13416" width="11.7109375" style="13" customWidth="1"/>
    <col min="13417" max="13417" width="12.7109375" style="13" customWidth="1"/>
    <col min="13418" max="13418" width="11.7109375" style="13" customWidth="1"/>
    <col min="13419" max="13419" width="13" style="13" customWidth="1"/>
    <col min="13420" max="13431" width="11.7109375" style="13" customWidth="1"/>
    <col min="13432" max="13432" width="12.5703125" style="13" customWidth="1"/>
    <col min="13433" max="13433" width="11.7109375" style="13" customWidth="1"/>
    <col min="13434" max="13434" width="13" style="13" customWidth="1"/>
    <col min="13435" max="13440" width="11.7109375" style="13" customWidth="1"/>
    <col min="13441" max="13441" width="13.7109375" style="13" customWidth="1"/>
    <col min="13442" max="13442" width="13.140625" style="13" customWidth="1"/>
    <col min="13443" max="13446" width="13" style="13" customWidth="1"/>
    <col min="13447" max="13453" width="11.7109375" style="13" customWidth="1"/>
    <col min="13454" max="13454" width="10.85546875" style="13" customWidth="1"/>
    <col min="13455" max="13455" width="11.7109375" style="13" customWidth="1"/>
    <col min="13456" max="13458" width="22.7109375" style="13" customWidth="1"/>
    <col min="13459" max="13461" width="20.7109375" style="13" customWidth="1"/>
    <col min="13462" max="13649" width="8.85546875" style="13"/>
    <col min="13650" max="13650" width="6.140625" style="13" customWidth="1"/>
    <col min="13651" max="13651" width="20.28515625" style="13" customWidth="1"/>
    <col min="13652" max="13652" width="12.42578125" style="13" customWidth="1"/>
    <col min="13653" max="13653" width="13" style="13" customWidth="1"/>
    <col min="13654" max="13654" width="12.5703125" style="13" customWidth="1"/>
    <col min="13655" max="13668" width="11.7109375" style="13" customWidth="1"/>
    <col min="13669" max="13669" width="12.28515625" style="13" customWidth="1"/>
    <col min="13670" max="13670" width="11.7109375" style="13" customWidth="1"/>
    <col min="13671" max="13671" width="12.85546875" style="13" customWidth="1"/>
    <col min="13672" max="13672" width="11.7109375" style="13" customWidth="1"/>
    <col min="13673" max="13673" width="12.7109375" style="13" customWidth="1"/>
    <col min="13674" max="13674" width="11.7109375" style="13" customWidth="1"/>
    <col min="13675" max="13675" width="13" style="13" customWidth="1"/>
    <col min="13676" max="13687" width="11.7109375" style="13" customWidth="1"/>
    <col min="13688" max="13688" width="12.5703125" style="13" customWidth="1"/>
    <col min="13689" max="13689" width="11.7109375" style="13" customWidth="1"/>
    <col min="13690" max="13690" width="13" style="13" customWidth="1"/>
    <col min="13691" max="13696" width="11.7109375" style="13" customWidth="1"/>
    <col min="13697" max="13697" width="13.7109375" style="13" customWidth="1"/>
    <col min="13698" max="13698" width="13.140625" style="13" customWidth="1"/>
    <col min="13699" max="13702" width="13" style="13" customWidth="1"/>
    <col min="13703" max="13709" width="11.7109375" style="13" customWidth="1"/>
    <col min="13710" max="13710" width="10.85546875" style="13" customWidth="1"/>
    <col min="13711" max="13711" width="11.7109375" style="13" customWidth="1"/>
    <col min="13712" max="13714" width="22.7109375" style="13" customWidth="1"/>
    <col min="13715" max="13717" width="20.7109375" style="13" customWidth="1"/>
    <col min="13718" max="13905" width="8.85546875" style="13"/>
    <col min="13906" max="13906" width="6.140625" style="13" customWidth="1"/>
    <col min="13907" max="13907" width="20.28515625" style="13" customWidth="1"/>
    <col min="13908" max="13908" width="12.42578125" style="13" customWidth="1"/>
    <col min="13909" max="13909" width="13" style="13" customWidth="1"/>
    <col min="13910" max="13910" width="12.5703125" style="13" customWidth="1"/>
    <col min="13911" max="13924" width="11.7109375" style="13" customWidth="1"/>
    <col min="13925" max="13925" width="12.28515625" style="13" customWidth="1"/>
    <col min="13926" max="13926" width="11.7109375" style="13" customWidth="1"/>
    <col min="13927" max="13927" width="12.85546875" style="13" customWidth="1"/>
    <col min="13928" max="13928" width="11.7109375" style="13" customWidth="1"/>
    <col min="13929" max="13929" width="12.7109375" style="13" customWidth="1"/>
    <col min="13930" max="13930" width="11.7109375" style="13" customWidth="1"/>
    <col min="13931" max="13931" width="13" style="13" customWidth="1"/>
    <col min="13932" max="13943" width="11.7109375" style="13" customWidth="1"/>
    <col min="13944" max="13944" width="12.5703125" style="13" customWidth="1"/>
    <col min="13945" max="13945" width="11.7109375" style="13" customWidth="1"/>
    <col min="13946" max="13946" width="13" style="13" customWidth="1"/>
    <col min="13947" max="13952" width="11.7109375" style="13" customWidth="1"/>
    <col min="13953" max="13953" width="13.7109375" style="13" customWidth="1"/>
    <col min="13954" max="13954" width="13.140625" style="13" customWidth="1"/>
    <col min="13955" max="13958" width="13" style="13" customWidth="1"/>
    <col min="13959" max="13965" width="11.7109375" style="13" customWidth="1"/>
    <col min="13966" max="13966" width="10.85546875" style="13" customWidth="1"/>
    <col min="13967" max="13967" width="11.7109375" style="13" customWidth="1"/>
    <col min="13968" max="13970" width="22.7109375" style="13" customWidth="1"/>
    <col min="13971" max="13973" width="20.7109375" style="13" customWidth="1"/>
    <col min="13974" max="14161" width="8.85546875" style="13"/>
    <col min="14162" max="14162" width="6.140625" style="13" customWidth="1"/>
    <col min="14163" max="14163" width="20.28515625" style="13" customWidth="1"/>
    <col min="14164" max="14164" width="12.42578125" style="13" customWidth="1"/>
    <col min="14165" max="14165" width="13" style="13" customWidth="1"/>
    <col min="14166" max="14166" width="12.5703125" style="13" customWidth="1"/>
    <col min="14167" max="14180" width="11.7109375" style="13" customWidth="1"/>
    <col min="14181" max="14181" width="12.28515625" style="13" customWidth="1"/>
    <col min="14182" max="14182" width="11.7109375" style="13" customWidth="1"/>
    <col min="14183" max="14183" width="12.85546875" style="13" customWidth="1"/>
    <col min="14184" max="14184" width="11.7109375" style="13" customWidth="1"/>
    <col min="14185" max="14185" width="12.7109375" style="13" customWidth="1"/>
    <col min="14186" max="14186" width="11.7109375" style="13" customWidth="1"/>
    <col min="14187" max="14187" width="13" style="13" customWidth="1"/>
    <col min="14188" max="14199" width="11.7109375" style="13" customWidth="1"/>
    <col min="14200" max="14200" width="12.5703125" style="13" customWidth="1"/>
    <col min="14201" max="14201" width="11.7109375" style="13" customWidth="1"/>
    <col min="14202" max="14202" width="13" style="13" customWidth="1"/>
    <col min="14203" max="14208" width="11.7109375" style="13" customWidth="1"/>
    <col min="14209" max="14209" width="13.7109375" style="13" customWidth="1"/>
    <col min="14210" max="14210" width="13.140625" style="13" customWidth="1"/>
    <col min="14211" max="14214" width="13" style="13" customWidth="1"/>
    <col min="14215" max="14221" width="11.7109375" style="13" customWidth="1"/>
    <col min="14222" max="14222" width="10.85546875" style="13" customWidth="1"/>
    <col min="14223" max="14223" width="11.7109375" style="13" customWidth="1"/>
    <col min="14224" max="14226" width="22.7109375" style="13" customWidth="1"/>
    <col min="14227" max="14229" width="20.7109375" style="13" customWidth="1"/>
    <col min="14230" max="14417" width="8.85546875" style="13"/>
    <col min="14418" max="14418" width="6.140625" style="13" customWidth="1"/>
    <col min="14419" max="14419" width="20.28515625" style="13" customWidth="1"/>
    <col min="14420" max="14420" width="12.42578125" style="13" customWidth="1"/>
    <col min="14421" max="14421" width="13" style="13" customWidth="1"/>
    <col min="14422" max="14422" width="12.5703125" style="13" customWidth="1"/>
    <col min="14423" max="14436" width="11.7109375" style="13" customWidth="1"/>
    <col min="14437" max="14437" width="12.28515625" style="13" customWidth="1"/>
    <col min="14438" max="14438" width="11.7109375" style="13" customWidth="1"/>
    <col min="14439" max="14439" width="12.85546875" style="13" customWidth="1"/>
    <col min="14440" max="14440" width="11.7109375" style="13" customWidth="1"/>
    <col min="14441" max="14441" width="12.7109375" style="13" customWidth="1"/>
    <col min="14442" max="14442" width="11.7109375" style="13" customWidth="1"/>
    <col min="14443" max="14443" width="13" style="13" customWidth="1"/>
    <col min="14444" max="14455" width="11.7109375" style="13" customWidth="1"/>
    <col min="14456" max="14456" width="12.5703125" style="13" customWidth="1"/>
    <col min="14457" max="14457" width="11.7109375" style="13" customWidth="1"/>
    <col min="14458" max="14458" width="13" style="13" customWidth="1"/>
    <col min="14459" max="14464" width="11.7109375" style="13" customWidth="1"/>
    <col min="14465" max="14465" width="13.7109375" style="13" customWidth="1"/>
    <col min="14466" max="14466" width="13.140625" style="13" customWidth="1"/>
    <col min="14467" max="14470" width="13" style="13" customWidth="1"/>
    <col min="14471" max="14477" width="11.7109375" style="13" customWidth="1"/>
    <col min="14478" max="14478" width="10.85546875" style="13" customWidth="1"/>
    <col min="14479" max="14479" width="11.7109375" style="13" customWidth="1"/>
    <col min="14480" max="14482" width="22.7109375" style="13" customWidth="1"/>
    <col min="14483" max="14485" width="20.7109375" style="13" customWidth="1"/>
    <col min="14486" max="14673" width="8.85546875" style="13"/>
    <col min="14674" max="14674" width="6.140625" style="13" customWidth="1"/>
    <col min="14675" max="14675" width="20.28515625" style="13" customWidth="1"/>
    <col min="14676" max="14676" width="12.42578125" style="13" customWidth="1"/>
    <col min="14677" max="14677" width="13" style="13" customWidth="1"/>
    <col min="14678" max="14678" width="12.5703125" style="13" customWidth="1"/>
    <col min="14679" max="14692" width="11.7109375" style="13" customWidth="1"/>
    <col min="14693" max="14693" width="12.28515625" style="13" customWidth="1"/>
    <col min="14694" max="14694" width="11.7109375" style="13" customWidth="1"/>
    <col min="14695" max="14695" width="12.85546875" style="13" customWidth="1"/>
    <col min="14696" max="14696" width="11.7109375" style="13" customWidth="1"/>
    <col min="14697" max="14697" width="12.7109375" style="13" customWidth="1"/>
    <col min="14698" max="14698" width="11.7109375" style="13" customWidth="1"/>
    <col min="14699" max="14699" width="13" style="13" customWidth="1"/>
    <col min="14700" max="14711" width="11.7109375" style="13" customWidth="1"/>
    <col min="14712" max="14712" width="12.5703125" style="13" customWidth="1"/>
    <col min="14713" max="14713" width="11.7109375" style="13" customWidth="1"/>
    <col min="14714" max="14714" width="13" style="13" customWidth="1"/>
    <col min="14715" max="14720" width="11.7109375" style="13" customWidth="1"/>
    <col min="14721" max="14721" width="13.7109375" style="13" customWidth="1"/>
    <col min="14722" max="14722" width="13.140625" style="13" customWidth="1"/>
    <col min="14723" max="14726" width="13" style="13" customWidth="1"/>
    <col min="14727" max="14733" width="11.7109375" style="13" customWidth="1"/>
    <col min="14734" max="14734" width="10.85546875" style="13" customWidth="1"/>
    <col min="14735" max="14735" width="11.7109375" style="13" customWidth="1"/>
    <col min="14736" max="14738" width="22.7109375" style="13" customWidth="1"/>
    <col min="14739" max="14741" width="20.7109375" style="13" customWidth="1"/>
    <col min="14742" max="14929" width="8.85546875" style="13"/>
    <col min="14930" max="14930" width="6.140625" style="13" customWidth="1"/>
    <col min="14931" max="14931" width="20.28515625" style="13" customWidth="1"/>
    <col min="14932" max="14932" width="12.42578125" style="13" customWidth="1"/>
    <col min="14933" max="14933" width="13" style="13" customWidth="1"/>
    <col min="14934" max="14934" width="12.5703125" style="13" customWidth="1"/>
    <col min="14935" max="14948" width="11.7109375" style="13" customWidth="1"/>
    <col min="14949" max="14949" width="12.28515625" style="13" customWidth="1"/>
    <col min="14950" max="14950" width="11.7109375" style="13" customWidth="1"/>
    <col min="14951" max="14951" width="12.85546875" style="13" customWidth="1"/>
    <col min="14952" max="14952" width="11.7109375" style="13" customWidth="1"/>
    <col min="14953" max="14953" width="12.7109375" style="13" customWidth="1"/>
    <col min="14954" max="14954" width="11.7109375" style="13" customWidth="1"/>
    <col min="14955" max="14955" width="13" style="13" customWidth="1"/>
    <col min="14956" max="14967" width="11.7109375" style="13" customWidth="1"/>
    <col min="14968" max="14968" width="12.5703125" style="13" customWidth="1"/>
    <col min="14969" max="14969" width="11.7109375" style="13" customWidth="1"/>
    <col min="14970" max="14970" width="13" style="13" customWidth="1"/>
    <col min="14971" max="14976" width="11.7109375" style="13" customWidth="1"/>
    <col min="14977" max="14977" width="13.7109375" style="13" customWidth="1"/>
    <col min="14978" max="14978" width="13.140625" style="13" customWidth="1"/>
    <col min="14979" max="14982" width="13" style="13" customWidth="1"/>
    <col min="14983" max="14989" width="11.7109375" style="13" customWidth="1"/>
    <col min="14990" max="14990" width="10.85546875" style="13" customWidth="1"/>
    <col min="14991" max="14991" width="11.7109375" style="13" customWidth="1"/>
    <col min="14992" max="14994" width="22.7109375" style="13" customWidth="1"/>
    <col min="14995" max="14997" width="20.7109375" style="13" customWidth="1"/>
    <col min="14998" max="15185" width="8.85546875" style="13"/>
    <col min="15186" max="15186" width="6.140625" style="13" customWidth="1"/>
    <col min="15187" max="15187" width="20.28515625" style="13" customWidth="1"/>
    <col min="15188" max="15188" width="12.42578125" style="13" customWidth="1"/>
    <col min="15189" max="15189" width="13" style="13" customWidth="1"/>
    <col min="15190" max="15190" width="12.5703125" style="13" customWidth="1"/>
    <col min="15191" max="15204" width="11.7109375" style="13" customWidth="1"/>
    <col min="15205" max="15205" width="12.28515625" style="13" customWidth="1"/>
    <col min="15206" max="15206" width="11.7109375" style="13" customWidth="1"/>
    <col min="15207" max="15207" width="12.85546875" style="13" customWidth="1"/>
    <col min="15208" max="15208" width="11.7109375" style="13" customWidth="1"/>
    <col min="15209" max="15209" width="12.7109375" style="13" customWidth="1"/>
    <col min="15210" max="15210" width="11.7109375" style="13" customWidth="1"/>
    <col min="15211" max="15211" width="13" style="13" customWidth="1"/>
    <col min="15212" max="15223" width="11.7109375" style="13" customWidth="1"/>
    <col min="15224" max="15224" width="12.5703125" style="13" customWidth="1"/>
    <col min="15225" max="15225" width="11.7109375" style="13" customWidth="1"/>
    <col min="15226" max="15226" width="13" style="13" customWidth="1"/>
    <col min="15227" max="15232" width="11.7109375" style="13" customWidth="1"/>
    <col min="15233" max="15233" width="13.7109375" style="13" customWidth="1"/>
    <col min="15234" max="15234" width="13.140625" style="13" customWidth="1"/>
    <col min="15235" max="15238" width="13" style="13" customWidth="1"/>
    <col min="15239" max="15245" width="11.7109375" style="13" customWidth="1"/>
    <col min="15246" max="15246" width="10.85546875" style="13" customWidth="1"/>
    <col min="15247" max="15247" width="11.7109375" style="13" customWidth="1"/>
    <col min="15248" max="15250" width="22.7109375" style="13" customWidth="1"/>
    <col min="15251" max="15253" width="20.7109375" style="13" customWidth="1"/>
    <col min="15254" max="15441" width="8.85546875" style="13"/>
    <col min="15442" max="15442" width="6.140625" style="13" customWidth="1"/>
    <col min="15443" max="15443" width="20.28515625" style="13" customWidth="1"/>
    <col min="15444" max="15444" width="12.42578125" style="13" customWidth="1"/>
    <col min="15445" max="15445" width="13" style="13" customWidth="1"/>
    <col min="15446" max="15446" width="12.5703125" style="13" customWidth="1"/>
    <col min="15447" max="15460" width="11.7109375" style="13" customWidth="1"/>
    <col min="15461" max="15461" width="12.28515625" style="13" customWidth="1"/>
    <col min="15462" max="15462" width="11.7109375" style="13" customWidth="1"/>
    <col min="15463" max="15463" width="12.85546875" style="13" customWidth="1"/>
    <col min="15464" max="15464" width="11.7109375" style="13" customWidth="1"/>
    <col min="15465" max="15465" width="12.7109375" style="13" customWidth="1"/>
    <col min="15466" max="15466" width="11.7109375" style="13" customWidth="1"/>
    <col min="15467" max="15467" width="13" style="13" customWidth="1"/>
    <col min="15468" max="15479" width="11.7109375" style="13" customWidth="1"/>
    <col min="15480" max="15480" width="12.5703125" style="13" customWidth="1"/>
    <col min="15481" max="15481" width="11.7109375" style="13" customWidth="1"/>
    <col min="15482" max="15482" width="13" style="13" customWidth="1"/>
    <col min="15483" max="15488" width="11.7109375" style="13" customWidth="1"/>
    <col min="15489" max="15489" width="13.7109375" style="13" customWidth="1"/>
    <col min="15490" max="15490" width="13.140625" style="13" customWidth="1"/>
    <col min="15491" max="15494" width="13" style="13" customWidth="1"/>
    <col min="15495" max="15501" width="11.7109375" style="13" customWidth="1"/>
    <col min="15502" max="15502" width="10.85546875" style="13" customWidth="1"/>
    <col min="15503" max="15503" width="11.7109375" style="13" customWidth="1"/>
    <col min="15504" max="15506" width="22.7109375" style="13" customWidth="1"/>
    <col min="15507" max="15509" width="20.7109375" style="13" customWidth="1"/>
    <col min="15510" max="15697" width="8.85546875" style="13"/>
    <col min="15698" max="15698" width="6.140625" style="13" customWidth="1"/>
    <col min="15699" max="15699" width="20.28515625" style="13" customWidth="1"/>
    <col min="15700" max="15700" width="12.42578125" style="13" customWidth="1"/>
    <col min="15701" max="15701" width="13" style="13" customWidth="1"/>
    <col min="15702" max="15702" width="12.5703125" style="13" customWidth="1"/>
    <col min="15703" max="15716" width="11.7109375" style="13" customWidth="1"/>
    <col min="15717" max="15717" width="12.28515625" style="13" customWidth="1"/>
    <col min="15718" max="15718" width="11.7109375" style="13" customWidth="1"/>
    <col min="15719" max="15719" width="12.85546875" style="13" customWidth="1"/>
    <col min="15720" max="15720" width="11.7109375" style="13" customWidth="1"/>
    <col min="15721" max="15721" width="12.7109375" style="13" customWidth="1"/>
    <col min="15722" max="15722" width="11.7109375" style="13" customWidth="1"/>
    <col min="15723" max="15723" width="13" style="13" customWidth="1"/>
    <col min="15724" max="15735" width="11.7109375" style="13" customWidth="1"/>
    <col min="15736" max="15736" width="12.5703125" style="13" customWidth="1"/>
    <col min="15737" max="15737" width="11.7109375" style="13" customWidth="1"/>
    <col min="15738" max="15738" width="13" style="13" customWidth="1"/>
    <col min="15739" max="15744" width="11.7109375" style="13" customWidth="1"/>
    <col min="15745" max="15745" width="13.7109375" style="13" customWidth="1"/>
    <col min="15746" max="15746" width="13.140625" style="13" customWidth="1"/>
    <col min="15747" max="15750" width="13" style="13" customWidth="1"/>
    <col min="15751" max="15757" width="11.7109375" style="13" customWidth="1"/>
    <col min="15758" max="15758" width="10.85546875" style="13" customWidth="1"/>
    <col min="15759" max="15759" width="11.7109375" style="13" customWidth="1"/>
    <col min="15760" max="15762" width="22.7109375" style="13" customWidth="1"/>
    <col min="15763" max="15765" width="20.7109375" style="13" customWidth="1"/>
    <col min="15766" max="15953" width="8.85546875" style="13"/>
    <col min="15954" max="15954" width="6.140625" style="13" customWidth="1"/>
    <col min="15955" max="15955" width="20.28515625" style="13" customWidth="1"/>
    <col min="15956" max="15956" width="12.42578125" style="13" customWidth="1"/>
    <col min="15957" max="15957" width="13" style="13" customWidth="1"/>
    <col min="15958" max="15958" width="12.5703125" style="13" customWidth="1"/>
    <col min="15959" max="15972" width="11.7109375" style="13" customWidth="1"/>
    <col min="15973" max="15973" width="12.28515625" style="13" customWidth="1"/>
    <col min="15974" max="15974" width="11.7109375" style="13" customWidth="1"/>
    <col min="15975" max="15975" width="12.85546875" style="13" customWidth="1"/>
    <col min="15976" max="15976" width="11.7109375" style="13" customWidth="1"/>
    <col min="15977" max="15977" width="12.7109375" style="13" customWidth="1"/>
    <col min="15978" max="15978" width="11.7109375" style="13" customWidth="1"/>
    <col min="15979" max="15979" width="13" style="13" customWidth="1"/>
    <col min="15980" max="15991" width="11.7109375" style="13" customWidth="1"/>
    <col min="15992" max="15992" width="12.5703125" style="13" customWidth="1"/>
    <col min="15993" max="15993" width="11.7109375" style="13" customWidth="1"/>
    <col min="15994" max="15994" width="13" style="13" customWidth="1"/>
    <col min="15995" max="16000" width="11.7109375" style="13" customWidth="1"/>
    <col min="16001" max="16001" width="13.7109375" style="13" customWidth="1"/>
    <col min="16002" max="16002" width="13.140625" style="13" customWidth="1"/>
    <col min="16003" max="16006" width="13" style="13" customWidth="1"/>
    <col min="16007" max="16013" width="11.7109375" style="13" customWidth="1"/>
    <col min="16014" max="16014" width="10.85546875" style="13" customWidth="1"/>
    <col min="16015" max="16015" width="11.7109375" style="13" customWidth="1"/>
    <col min="16016" max="16018" width="22.7109375" style="13" customWidth="1"/>
    <col min="16019" max="16021" width="20.7109375" style="13" customWidth="1"/>
    <col min="16022" max="16384" width="8.85546875" style="13"/>
  </cols>
  <sheetData>
    <row r="1" spans="1:16" s="19" customFormat="1" ht="28.5" customHeight="1">
      <c r="A1" s="17"/>
      <c r="B1" s="18" t="s">
        <v>92</v>
      </c>
      <c r="C1" s="18"/>
      <c r="D1" s="18"/>
      <c r="E1" s="18"/>
      <c r="F1" s="18"/>
      <c r="G1" s="18"/>
      <c r="H1" s="18"/>
      <c r="I1" s="18"/>
      <c r="J1" s="18"/>
      <c r="L1" s="18"/>
      <c r="M1" s="18"/>
      <c r="N1" s="18"/>
      <c r="O1" s="18"/>
      <c r="P1" s="18"/>
    </row>
    <row r="2" spans="1:16" s="22" customFormat="1" ht="32.25" customHeight="1">
      <c r="A2" s="78" t="s">
        <v>29</v>
      </c>
      <c r="B2" s="81" t="s">
        <v>72</v>
      </c>
      <c r="C2" s="82"/>
      <c r="D2" s="83"/>
      <c r="E2" s="81" t="s">
        <v>73</v>
      </c>
      <c r="F2" s="82"/>
      <c r="G2" s="83"/>
      <c r="H2" s="81" t="s">
        <v>74</v>
      </c>
      <c r="I2" s="82"/>
      <c r="J2" s="83"/>
      <c r="K2" s="81" t="s">
        <v>75</v>
      </c>
      <c r="L2" s="82"/>
      <c r="M2" s="83"/>
      <c r="N2" s="81" t="s">
        <v>76</v>
      </c>
      <c r="O2" s="82"/>
      <c r="P2" s="83"/>
    </row>
    <row r="3" spans="1:16" s="22" customFormat="1" ht="20.25" customHeight="1">
      <c r="A3" s="79"/>
      <c r="B3" s="4" t="s">
        <v>68</v>
      </c>
      <c r="C3" s="4" t="s">
        <v>42</v>
      </c>
      <c r="D3" s="4" t="s">
        <v>43</v>
      </c>
      <c r="E3" s="4" t="s">
        <v>68</v>
      </c>
      <c r="F3" s="4" t="s">
        <v>42</v>
      </c>
      <c r="G3" s="4" t="s">
        <v>43</v>
      </c>
      <c r="H3" s="4" t="s">
        <v>68</v>
      </c>
      <c r="I3" s="4" t="s">
        <v>42</v>
      </c>
      <c r="J3" s="4" t="s">
        <v>43</v>
      </c>
      <c r="K3" s="4" t="s">
        <v>68</v>
      </c>
      <c r="L3" s="4" t="s">
        <v>42</v>
      </c>
      <c r="M3" s="4" t="s">
        <v>43</v>
      </c>
      <c r="N3" s="4" t="s">
        <v>68</v>
      </c>
      <c r="O3" s="4" t="s">
        <v>42</v>
      </c>
      <c r="P3" s="4" t="s">
        <v>43</v>
      </c>
    </row>
    <row r="4" spans="1:16" s="24" customFormat="1" ht="18.75" customHeight="1">
      <c r="A4" s="5" t="s">
        <v>21</v>
      </c>
      <c r="B4" s="52" t="str">
        <f>IF(GERX!B5=0,"",GERX!C5/GERX!B5)</f>
        <v/>
      </c>
      <c r="C4" s="52" t="str">
        <f>IF(GERX!B16=0,"",GERX!C16/GERX!B16)</f>
        <v/>
      </c>
      <c r="D4" s="52" t="str">
        <f>IF(GERX!B27=0,"",GERX!C27/GERX!B27)</f>
        <v/>
      </c>
      <c r="E4" s="52" t="str">
        <f>IF(GERX!E5=0,"",GERX!F5/GERX!E5)</f>
        <v/>
      </c>
      <c r="F4" s="52" t="str">
        <f>IF(GERX!E16=0,"",GERX!F16/GERX!E16)</f>
        <v/>
      </c>
      <c r="G4" s="52" t="str">
        <f>IF(GERX!E27=0,"",GERX!F27/GERX!E27)</f>
        <v/>
      </c>
      <c r="H4" s="52" t="str">
        <f>IF(GERX!H5=0,"",GERX!I5/GERX!H5)</f>
        <v/>
      </c>
      <c r="I4" s="52" t="str">
        <f>IF(GERX!H16=0,"",GERX!I16/GERX!H16)</f>
        <v/>
      </c>
      <c r="J4" s="52" t="str">
        <f>IF(GERX!H27=0,"",GERX!I27/GERX!H27)</f>
        <v/>
      </c>
      <c r="K4" s="52">
        <f>IF(GERX!K5=0,"",GERX!L5/GERX!K5)</f>
        <v>0.72560816113000259</v>
      </c>
      <c r="L4" s="52" t="str">
        <f>IF(GERX!K16=0,"",GERX!L16/GERX!K16)</f>
        <v/>
      </c>
      <c r="M4" s="52" t="str">
        <f>IF(GERX!K27=0,"",GERX!L27/GERX!K27)</f>
        <v/>
      </c>
      <c r="N4" s="52">
        <f>IF(GERX!N5=0,"",GERX!O5/GERX!N5)</f>
        <v>0.82456140350877194</v>
      </c>
      <c r="O4" s="52" t="str">
        <f>IF(GERX!N16=0,"",GERX!O16/GERX!N16)</f>
        <v/>
      </c>
      <c r="P4" s="52" t="str">
        <f>IF(GERX!N27=0,"",GERX!O27/GERX!N27)</f>
        <v/>
      </c>
    </row>
    <row r="5" spans="1:16" s="24" customFormat="1" ht="18.75" customHeight="1">
      <c r="A5" s="5" t="s">
        <v>22</v>
      </c>
      <c r="B5" s="52" t="str">
        <f>IF(GERX!B6=0,"",GERX!C6/GERX!B6)</f>
        <v/>
      </c>
      <c r="C5" s="52" t="str">
        <f>IF(GERX!B17=0,"",GERX!C17/GERX!B17)</f>
        <v/>
      </c>
      <c r="D5" s="52" t="str">
        <f>IF(GERX!B28=0,"",GERX!C28/GERX!B28)</f>
        <v/>
      </c>
      <c r="E5" s="52" t="str">
        <f>IF(GERX!E6=0,"",GERX!F6/GERX!E6)</f>
        <v/>
      </c>
      <c r="F5" s="52" t="str">
        <f>IF(GERX!E17=0,"",GERX!F17/GERX!E17)</f>
        <v/>
      </c>
      <c r="G5" s="52" t="str">
        <f>IF(GERX!E28=0,"",GERX!F28/GERX!E28)</f>
        <v/>
      </c>
      <c r="H5" s="52" t="str">
        <f>IF(GERX!H6=0,"",GERX!I6/GERX!H6)</f>
        <v/>
      </c>
      <c r="I5" s="52" t="str">
        <f>IF(GERX!H17=0,"",GERX!I17/GERX!H17)</f>
        <v/>
      </c>
      <c r="J5" s="52" t="str">
        <f>IF(GERX!H28=0,"",GERX!I28/GERX!H28)</f>
        <v/>
      </c>
      <c r="K5" s="52">
        <f>IF(GERX!K6=0,"",GERX!L6/GERX!K6)</f>
        <v>0.80431097117946238</v>
      </c>
      <c r="L5" s="52" t="str">
        <f>IF(GERX!K17=0,"",GERX!L17/GERX!K17)</f>
        <v/>
      </c>
      <c r="M5" s="52" t="str">
        <f>IF(GERX!K28=0,"",GERX!L28/GERX!K28)</f>
        <v/>
      </c>
      <c r="N5" s="52">
        <f>IF(GERX!N6=0,"",GERX!O6/GERX!N6)</f>
        <v>0.91322486441385076</v>
      </c>
      <c r="O5" s="52" t="str">
        <f>IF(GERX!N17=0,"",GERX!O17/GERX!N17)</f>
        <v/>
      </c>
      <c r="P5" s="52" t="str">
        <f>IF(GERX!N28=0,"",GERX!O28/GERX!N28)</f>
        <v/>
      </c>
    </row>
    <row r="6" spans="1:16" s="24" customFormat="1" ht="18.75" customHeight="1">
      <c r="A6" s="5" t="s">
        <v>23</v>
      </c>
      <c r="B6" s="52" t="str">
        <f>IF(GERX!B7=0,"",GERX!C7/GERX!B7)</f>
        <v/>
      </c>
      <c r="C6" s="52" t="str">
        <f>IF(GERX!B18=0,"",GERX!C18/GERX!B18)</f>
        <v/>
      </c>
      <c r="D6" s="52" t="str">
        <f>IF(GERX!B29=0,"",GERX!C29/GERX!B29)</f>
        <v/>
      </c>
      <c r="E6" s="52" t="str">
        <f>IF(GERX!E7=0,"",GERX!F7/GERX!E7)</f>
        <v/>
      </c>
      <c r="F6" s="52" t="str">
        <f>IF(GERX!E18=0,"",GERX!F18/GERX!E18)</f>
        <v/>
      </c>
      <c r="G6" s="52" t="str">
        <f>IF(GERX!E29=0,"",GERX!F29/GERX!E29)</f>
        <v/>
      </c>
      <c r="H6" s="52" t="str">
        <f>IF(GERX!H7=0,"",GERX!I7/GERX!H7)</f>
        <v/>
      </c>
      <c r="I6" s="52" t="str">
        <f>IF(GERX!H18=0,"",GERX!I18/GERX!H18)</f>
        <v/>
      </c>
      <c r="J6" s="52" t="str">
        <f>IF(GERX!H29=0,"",GERX!I29/GERX!H29)</f>
        <v/>
      </c>
      <c r="K6" s="52">
        <f>IF(GERX!K7=0,"",GERX!L7/GERX!K7)</f>
        <v>0.79785747554727526</v>
      </c>
      <c r="L6" s="52" t="str">
        <f>IF(GERX!K18=0,"",GERX!L18/GERX!K18)</f>
        <v/>
      </c>
      <c r="M6" s="52" t="str">
        <f>IF(GERX!K29=0,"",GERX!L29/GERX!K29)</f>
        <v/>
      </c>
      <c r="N6" s="52">
        <f>IF(GERX!N7=0,"",GERX!O7/GERX!N7)</f>
        <v>0.90990018883193946</v>
      </c>
      <c r="O6" s="52" t="str">
        <f>IF(GERX!N18=0,"",GERX!O18/GERX!N18)</f>
        <v/>
      </c>
      <c r="P6" s="52" t="str">
        <f>IF(GERX!N29=0,"",GERX!O29/GERX!N29)</f>
        <v/>
      </c>
    </row>
    <row r="7" spans="1:16" s="24" customFormat="1" ht="18.75" customHeight="1">
      <c r="A7" s="5" t="s">
        <v>24</v>
      </c>
      <c r="B7" s="52">
        <f>IF(GERX!B8=0,"",GERX!C8/GERX!B8)</f>
        <v>0.78898762850670845</v>
      </c>
      <c r="C7" s="52">
        <f>IF(GERX!B19=0,"",GERX!C19/GERX!B19)</f>
        <v>0.71934865900383127</v>
      </c>
      <c r="D7" s="52">
        <f>IF(GERX!B30=0,"",GERX!C30/GERX!B30)</f>
        <v>0.70473988439306356</v>
      </c>
      <c r="E7" s="52" t="str">
        <f>IF(GERX!E8=0,"",GERX!F8/GERX!E8)</f>
        <v/>
      </c>
      <c r="F7" s="52" t="str">
        <f>IF(GERX!E19=0,"",GERX!F19/GERX!E19)</f>
        <v/>
      </c>
      <c r="G7" s="52" t="str">
        <f>IF(GERX!E30=0,"",GERX!F30/GERX!E30)</f>
        <v/>
      </c>
      <c r="H7" s="52">
        <f>IF(GERX!H8=0,"",GERX!I8/GERX!H8)</f>
        <v>0.79364049318624275</v>
      </c>
      <c r="I7" s="52">
        <f>IF(GERX!H19=0,"",GERX!I19/GERX!H19)</f>
        <v>0.71977401129943497</v>
      </c>
      <c r="J7" s="52">
        <f>IF(GERX!H30=0,"",GERX!I30/GERX!H30)</f>
        <v>0.58927738927738937</v>
      </c>
      <c r="K7" s="52">
        <f>IF(GERX!K8=0,"",GERX!L8/GERX!K8)</f>
        <v>0.79191143244464524</v>
      </c>
      <c r="L7" s="52">
        <f>IF(GERX!K19=0,"",GERX!L19/GERX!K19)</f>
        <v>0.72258551307847085</v>
      </c>
      <c r="M7" s="52">
        <f>IF(GERX!K30=0,"",GERX!L30/GERX!K30)</f>
        <v>0.66535313731433765</v>
      </c>
      <c r="N7" s="52">
        <f>IF(GERX!N8=0,"",GERX!O8/GERX!N8)</f>
        <v>0.90683385579937292</v>
      </c>
      <c r="O7" s="52">
        <f>IF(GERX!N19=0,"",GERX!O19/GERX!N19)</f>
        <v>0.8395090590298071</v>
      </c>
      <c r="P7" s="52">
        <f>IF(GERX!N30=0,"",GERX!O30/GERX!N30)</f>
        <v>0.86104624007473141</v>
      </c>
    </row>
    <row r="8" spans="1:16" s="24" customFormat="1" ht="18.75" customHeight="1">
      <c r="A8" s="5" t="s">
        <v>25</v>
      </c>
      <c r="B8" s="52">
        <f>IF(GERX!B9=0,"",GERX!C9/GERX!B9)</f>
        <v>0.80208333333333337</v>
      </c>
      <c r="C8" s="52">
        <f>IF(GERX!B20=0,"",GERX!C20/GERX!B20)</f>
        <v>0.73603504928806129</v>
      </c>
      <c r="D8" s="52">
        <f>IF(GERX!B31=0,"",GERX!C31/GERX!B31)</f>
        <v>0.73908174692049278</v>
      </c>
      <c r="E8" s="52" t="str">
        <f>IF(GERX!E9=0,"",GERX!F9/GERX!E9)</f>
        <v/>
      </c>
      <c r="F8" s="52" t="str">
        <f>IF(GERX!E20=0,"",GERX!F20/GERX!E20)</f>
        <v/>
      </c>
      <c r="G8" s="52" t="str">
        <f>IF(GERX!E31=0,"",GERX!F31/GERX!E31)</f>
        <v/>
      </c>
      <c r="H8" s="52">
        <f>IF(GERX!H9=0,"",GERX!I9/GERX!H9)</f>
        <v>0.80082723512567622</v>
      </c>
      <c r="I8" s="52">
        <f>IF(GERX!H20=0,"",GERX!I20/GERX!H20)</f>
        <v>0.75116696588868948</v>
      </c>
      <c r="J8" s="52">
        <f>IF(GERX!H31=0,"",GERX!I31/GERX!H31)</f>
        <v>0.60572483841181901</v>
      </c>
      <c r="K8" s="52">
        <f>IF(GERX!K9=0,"",GERX!L9/GERX!K9)</f>
        <v>0.80305069537909368</v>
      </c>
      <c r="L8" s="52">
        <f>IF(GERX!K20=0,"",GERX!L20/GERX!K20)</f>
        <v>0.74201297141484501</v>
      </c>
      <c r="M8" s="52">
        <f>IF(GERX!K31=0,"",GERX!L31/GERX!K31)</f>
        <v>0.69317507418397617</v>
      </c>
      <c r="N8" s="52">
        <f>IF(GERX!N9=0,"",GERX!O9/GERX!N9)</f>
        <v>0.90584294752512096</v>
      </c>
      <c r="O8" s="52">
        <f>IF(GERX!N20=0,"",GERX!O20/GERX!N20)</f>
        <v>0.84832291074474131</v>
      </c>
      <c r="P8" s="52">
        <f>IF(GERX!N31=0,"",GERX!O31/GERX!N31)</f>
        <v>0.87802935487541245</v>
      </c>
    </row>
    <row r="9" spans="1:16" s="24" customFormat="1" ht="18.75" customHeight="1">
      <c r="A9" s="5" t="s">
        <v>26</v>
      </c>
      <c r="B9" s="52">
        <f>IF(GERX!B10=0,"",GERX!C10/GERX!B10)</f>
        <v>0.80997097490182679</v>
      </c>
      <c r="C9" s="52">
        <f>IF(GERX!B21=0,"",GERX!C21/GERX!B21)</f>
        <v>0.76449399656946826</v>
      </c>
      <c r="D9" s="52">
        <f>IF(GERX!B32=0,"",GERX!C32/GERX!B32)</f>
        <v>0.74747262005054771</v>
      </c>
      <c r="E9" s="52" t="str">
        <f>IF(GERX!E10=0,"",GERX!F10/GERX!E10)</f>
        <v/>
      </c>
      <c r="F9" s="52" t="str">
        <f>IF(GERX!E21=0,"",GERX!F21/GERX!E21)</f>
        <v/>
      </c>
      <c r="G9" s="52" t="str">
        <f>IF(GERX!E32=0,"",GERX!F32/GERX!E32)</f>
        <v/>
      </c>
      <c r="H9" s="52">
        <f>IF(GERX!H10=0,"",GERX!I10/GERX!H10)</f>
        <v>0.82746590548683785</v>
      </c>
      <c r="I9" s="52">
        <f>IF(GERX!H21=0,"",GERX!I21/GERX!H21)</f>
        <v>0.74845784784098701</v>
      </c>
      <c r="J9" s="52">
        <f>IF(GERX!H32=0,"",GERX!I32/GERX!H32)</f>
        <v>0.62932877297990597</v>
      </c>
      <c r="K9" s="52">
        <f>IF(GERX!K10=0,"",GERX!L10/GERX!K10)</f>
        <v>0.8174550299800134</v>
      </c>
      <c r="L9" s="52">
        <f>IF(GERX!K21=0,"",GERX!L21/GERX!K21)</f>
        <v>0.75807185084129158</v>
      </c>
      <c r="M9" s="52">
        <f>IF(GERX!K32=0,"",GERX!L32/GERX!K32)</f>
        <v>0.70607919687674292</v>
      </c>
      <c r="N9" s="52">
        <f>IF(GERX!N10=0,"",GERX!O10/GERX!N10)</f>
        <v>0.91414944356120831</v>
      </c>
      <c r="O9" s="52">
        <f>IF(GERX!N21=0,"",GERX!O21/GERX!N21)</f>
        <v>0.85383771929824559</v>
      </c>
      <c r="P9" s="52">
        <f>IF(GERX!N32=0,"",GERX!O32/GERX!N32)</f>
        <v>0.88740987243483083</v>
      </c>
    </row>
    <row r="10" spans="1:16" s="24" customFormat="1" ht="18.75" customHeight="1">
      <c r="A10" s="5" t="s">
        <v>27</v>
      </c>
      <c r="B10" s="52">
        <f>IF(GERX!B11=0,"",GERX!C11/GERX!B11)</f>
        <v>0.85004790801660812</v>
      </c>
      <c r="C10" s="52">
        <f>IF(GERX!B22=0,"",GERX!C22/GERX!B22)</f>
        <v>0.87779967747715459</v>
      </c>
      <c r="D10" s="52">
        <f>IF(GERX!B33=0,"",GERX!C33/GERX!B33)</f>
        <v>0.76208026208026203</v>
      </c>
      <c r="E10" s="52" t="str">
        <f>IF(GERX!E11=0,"",GERX!F11/GERX!E11)</f>
        <v/>
      </c>
      <c r="F10" s="52" t="str">
        <f>IF(GERX!E22=0,"",GERX!F22/GERX!E22)</f>
        <v/>
      </c>
      <c r="G10" s="52" t="str">
        <f>IF(GERX!E33=0,"",GERX!F33/GERX!E33)</f>
        <v/>
      </c>
      <c r="H10" s="52">
        <f>IF(GERX!H11=0,"",GERX!I11/GERX!H11)</f>
        <v>0.83838940981798127</v>
      </c>
      <c r="I10" s="52">
        <f>IF(GERX!H22=0,"",GERX!I22/GERX!H22)</f>
        <v>0.84030544488711811</v>
      </c>
      <c r="J10" s="52">
        <f>IF(GERX!H33=0,"",GERX!I33/GERX!H33)</f>
        <v>0.66804123711340202</v>
      </c>
      <c r="K10" s="52">
        <f>IF(GERX!K11=0,"",GERX!L11/GERX!K11)</f>
        <v>0.84716599190283404</v>
      </c>
      <c r="L10" s="52">
        <f>IF(GERX!K22=0,"",GERX!L22/GERX!K22)</f>
        <v>0.86856745479833097</v>
      </c>
      <c r="M10" s="52">
        <f>IF(GERX!K33=0,"",GERX!L33/GERX!K33)</f>
        <v>0.72813430815055513</v>
      </c>
      <c r="N10" s="52">
        <f>IF(GERX!N11=0,"",GERX!O11/GERX!N11)</f>
        <v>0.93879483840416711</v>
      </c>
      <c r="O10" s="52">
        <f>IF(GERX!N22=0,"",GERX!O22/GERX!N22)</f>
        <v>0.97513686131386856</v>
      </c>
      <c r="P10" s="52">
        <f>IF(GERX!N33=0,"",GERX!O33/GERX!N33)</f>
        <v>0.91331506849315069</v>
      </c>
    </row>
    <row r="11" spans="1:16" s="24" customFormat="1" ht="18.75" customHeight="1">
      <c r="A11" s="5" t="s">
        <v>28</v>
      </c>
      <c r="B11" s="52">
        <f>IF(GERX!B12=0,"",GERX!C12/GERX!B12)</f>
        <v>0.85612758323147642</v>
      </c>
      <c r="C11" s="52">
        <f>IF(GERX!B23=0,"",GERX!C23/GERX!B23)</f>
        <v>0.8873357476167204</v>
      </c>
      <c r="D11" s="52">
        <f>IF(GERX!B34=0,"",GERX!C34/GERX!B34)</f>
        <v>0.78671977334613097</v>
      </c>
      <c r="E11" s="52">
        <f>IF(GERX!E12=0,"",GERX!F12/GERX!E12)</f>
        <v>0.9563728981981624</v>
      </c>
      <c r="F11" s="52">
        <f>IF(GERX!E23=0,"",GERX!F23/GERX!E23)</f>
        <v>0.97291801080311013</v>
      </c>
      <c r="G11" s="52">
        <f>IF(GERX!E34=0,"",GERX!F34/GERX!E34)</f>
        <v>0.93974800957018656</v>
      </c>
      <c r="H11" s="52">
        <f>IF(GERX!H12=0,"",GERX!I12/GERX!H12)</f>
        <v>0.84878830528124627</v>
      </c>
      <c r="I11" s="52">
        <f>IF(GERX!H23=0,"",GERX!I23/GERX!H23)</f>
        <v>0.86356905679815565</v>
      </c>
      <c r="J11" s="52">
        <f>IF(GERX!H34=0,"",GERX!I34/GERX!H34)</f>
        <v>0.69919562280233061</v>
      </c>
      <c r="K11" s="52">
        <f>IF(GERX!K12=0,"",GERX!L12/GERX!K12)</f>
        <v>0.85465473928022251</v>
      </c>
      <c r="L11" s="52">
        <f>IF(GERX!K23=0,"",GERX!L23/GERX!K23)</f>
        <v>0.88249277788174241</v>
      </c>
      <c r="M11" s="52">
        <f>IF(GERX!K34=0,"",GERX!L34/GERX!K34)</f>
        <v>0.75328330780361441</v>
      </c>
      <c r="N11" s="52">
        <f>IF(GERX!N12=0,"",GERX!O12/GERX!N12)</f>
        <v>0.94992051907261077</v>
      </c>
      <c r="O11" s="52">
        <f>IF(GERX!N23=0,"",GERX!O23/GERX!N23)</f>
        <v>0.97216587013607969</v>
      </c>
      <c r="P11" s="52">
        <f>IF(GERX!N34=0,"",GERX!O34/GERX!N34)</f>
        <v>0.92687958404038251</v>
      </c>
    </row>
    <row r="12" spans="1:16" s="24" customFormat="1" ht="18.75" hidden="1" customHeight="1">
      <c r="A12" s="5" t="s">
        <v>44</v>
      </c>
      <c r="B12" s="52" t="str">
        <f>IF(GERX!B13=0,"",GERX!C13/GERX!B13)</f>
        <v/>
      </c>
      <c r="C12" s="52" t="str">
        <f>IF(GERX!B24=0,"",GERX!C24/GERX!B24)</f>
        <v/>
      </c>
      <c r="D12" s="52" t="str">
        <f>IF(GERX!B35=0,"",GERX!C35/GERX!B35)</f>
        <v/>
      </c>
      <c r="E12" s="52" t="str">
        <f>IF(GERX!E13=0,"",GERX!F13/GERX!E13)</f>
        <v/>
      </c>
      <c r="F12" s="52" t="str">
        <f>IF(GERX!E24=0,"",GERX!F24/GERX!E24)</f>
        <v/>
      </c>
      <c r="G12" s="52" t="str">
        <f>IF(GERX!E35=0,"",GERX!F35/GERX!E35)</f>
        <v/>
      </c>
      <c r="H12" s="52" t="str">
        <f>IF(GERX!H13=0,"",GERX!I13/GERX!H13)</f>
        <v/>
      </c>
      <c r="I12" s="52" t="str">
        <f>IF(GERX!H24=0,"",GERX!I24/GERX!H24)</f>
        <v/>
      </c>
      <c r="J12" s="52" t="str">
        <f>IF(GERX!H35=0,"",GERX!I35/GERX!H35)</f>
        <v/>
      </c>
      <c r="K12" s="52" t="str">
        <f>IF(GERX!K13=0,"",GERX!L13/GERX!K13)</f>
        <v/>
      </c>
      <c r="L12" s="52" t="str">
        <f>IF(GERX!K24=0,"",GERX!L24/GERX!K24)</f>
        <v/>
      </c>
      <c r="M12" s="52" t="str">
        <f>IF(GERX!K35=0,"",GERX!L35/GERX!K35)</f>
        <v/>
      </c>
      <c r="N12" s="52" t="str">
        <f>IF(GERX!N13=0,"",GERX!O13/GERX!N13)</f>
        <v/>
      </c>
      <c r="O12" s="52" t="str">
        <f>IF(GERX!N24=0,"",GERX!O24/GERX!N24)</f>
        <v/>
      </c>
      <c r="P12" s="52" t="str">
        <f>IF(GERX!N35=0,"",GERX!O35/GERX!N35)</f>
        <v/>
      </c>
    </row>
    <row r="13" spans="1:16" s="24" customFormat="1" ht="18.75" hidden="1" customHeight="1">
      <c r="A13" s="5" t="s">
        <v>45</v>
      </c>
      <c r="B13" s="52" t="str">
        <f>IF(GERX!B14=0,"",GERX!C14/GERX!B14)</f>
        <v/>
      </c>
      <c r="C13" s="52" t="str">
        <f>IF(GERX!B25=0,"",GERX!C25/GERX!B25)</f>
        <v/>
      </c>
      <c r="D13" s="52" t="str">
        <f>IF(GERX!B36=0,"",GERX!C36/GERX!B36)</f>
        <v/>
      </c>
      <c r="E13" s="52" t="str">
        <f>IF(GERX!E14=0,"",GERX!F14/GERX!E14)</f>
        <v/>
      </c>
      <c r="F13" s="52" t="str">
        <f>IF(GERX!E25=0,"",GERX!F25/GERX!E25)</f>
        <v/>
      </c>
      <c r="G13" s="52" t="str">
        <f>IF(GERX!E36=0,"",GERX!F36/GERX!E36)</f>
        <v/>
      </c>
      <c r="H13" s="52" t="str">
        <f>IF(GERX!H14=0,"",GERX!I14/GERX!H14)</f>
        <v/>
      </c>
      <c r="I13" s="52" t="str">
        <f>IF(GERX!H25=0,"",GERX!I25/GERX!H25)</f>
        <v/>
      </c>
      <c r="J13" s="52" t="str">
        <f>IF(GERX!H36=0,"",GERX!I36/GERX!H36)</f>
        <v/>
      </c>
      <c r="K13" s="52" t="str">
        <f>IF(GERX!K14=0,"",GERX!L14/GERX!K14)</f>
        <v/>
      </c>
      <c r="L13" s="52" t="str">
        <f>IF(GERX!K25=0,"",GERX!L25/GERX!K25)</f>
        <v/>
      </c>
      <c r="M13" s="52" t="str">
        <f>IF(GERX!K36=0,"",GERX!L36/GERX!K36)</f>
        <v/>
      </c>
      <c r="N13" s="52" t="str">
        <f>IF(GERX!N14=0,"",GERX!O14/GERX!N14)</f>
        <v/>
      </c>
      <c r="O13" s="52" t="str">
        <f>IF(GERX!N25=0,"",GERX!O25/GERX!N25)</f>
        <v/>
      </c>
      <c r="P13" s="52" t="str">
        <f>IF(GERX!N36=0,"",GERX!O36/GERX!N36)</f>
        <v/>
      </c>
    </row>
  </sheetData>
  <mergeCells count="6">
    <mergeCell ref="A2:A3"/>
    <mergeCell ref="N2:P2"/>
    <mergeCell ref="K2:M2"/>
    <mergeCell ref="H2:J2"/>
    <mergeCell ref="E2:G2"/>
    <mergeCell ref="B2:D2"/>
  </mergeCells>
  <printOptions horizontalCentered="1"/>
  <pageMargins left="0.47" right="0.16" top="0.35" bottom="0.41" header="0.22" footer="0.17"/>
  <pageSetup paperSize="9" scale="90" firstPageNumber="13" orientation="portrait" useFirstPageNumber="1" r:id="rId1"/>
  <headerFooter alignWithMargins="0">
    <oddFooter>&amp;LStatistics of School Education 2008-09&amp;CS-&amp;P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B38"/>
  <sheetViews>
    <sheetView tabSelected="1" view="pageBreakPreview" topLeftCell="G1" zoomScaleSheetLayoutView="100" workbookViewId="0">
      <selection activeCell="V23" sqref="V23"/>
    </sheetView>
  </sheetViews>
  <sheetFormatPr defaultColWidth="8.85546875" defaultRowHeight="15.75"/>
  <cols>
    <col min="1" max="1" width="13" style="13" customWidth="1"/>
    <col min="2" max="10" width="8" style="13" customWidth="1"/>
    <col min="11" max="28" width="7.7109375" style="13" customWidth="1"/>
    <col min="29" max="93" width="8.85546875" style="13"/>
    <col min="94" max="94" width="6.140625" style="13" customWidth="1"/>
    <col min="95" max="95" width="20.28515625" style="13" customWidth="1"/>
    <col min="96" max="96" width="12.42578125" style="13" customWidth="1"/>
    <col min="97" max="97" width="13" style="13" customWidth="1"/>
    <col min="98" max="98" width="12.5703125" style="13" customWidth="1"/>
    <col min="99" max="112" width="11.7109375" style="13" customWidth="1"/>
    <col min="113" max="113" width="12.28515625" style="13" customWidth="1"/>
    <col min="114" max="114" width="11.7109375" style="13" customWidth="1"/>
    <col min="115" max="115" width="12.85546875" style="13" customWidth="1"/>
    <col min="116" max="116" width="11.7109375" style="13" customWidth="1"/>
    <col min="117" max="117" width="12.7109375" style="13" customWidth="1"/>
    <col min="118" max="118" width="11.7109375" style="13" customWidth="1"/>
    <col min="119" max="119" width="13" style="13" customWidth="1"/>
    <col min="120" max="131" width="11.7109375" style="13" customWidth="1"/>
    <col min="132" max="132" width="12.5703125" style="13" customWidth="1"/>
    <col min="133" max="133" width="11.7109375" style="13" customWidth="1"/>
    <col min="134" max="134" width="13" style="13" customWidth="1"/>
    <col min="135" max="140" width="11.7109375" style="13" customWidth="1"/>
    <col min="141" max="141" width="13.7109375" style="13" customWidth="1"/>
    <col min="142" max="142" width="13.140625" style="13" customWidth="1"/>
    <col min="143" max="146" width="13" style="13" customWidth="1"/>
    <col min="147" max="153" width="11.7109375" style="13" customWidth="1"/>
    <col min="154" max="154" width="10.85546875" style="13" customWidth="1"/>
    <col min="155" max="155" width="11.7109375" style="13" customWidth="1"/>
    <col min="156" max="158" width="22.7109375" style="13" customWidth="1"/>
    <col min="159" max="161" width="20.7109375" style="13" customWidth="1"/>
    <col min="162" max="349" width="8.85546875" style="13"/>
    <col min="350" max="350" width="6.140625" style="13" customWidth="1"/>
    <col min="351" max="351" width="20.28515625" style="13" customWidth="1"/>
    <col min="352" max="352" width="12.42578125" style="13" customWidth="1"/>
    <col min="353" max="353" width="13" style="13" customWidth="1"/>
    <col min="354" max="354" width="12.5703125" style="13" customWidth="1"/>
    <col min="355" max="368" width="11.7109375" style="13" customWidth="1"/>
    <col min="369" max="369" width="12.28515625" style="13" customWidth="1"/>
    <col min="370" max="370" width="11.7109375" style="13" customWidth="1"/>
    <col min="371" max="371" width="12.85546875" style="13" customWidth="1"/>
    <col min="372" max="372" width="11.7109375" style="13" customWidth="1"/>
    <col min="373" max="373" width="12.7109375" style="13" customWidth="1"/>
    <col min="374" max="374" width="11.7109375" style="13" customWidth="1"/>
    <col min="375" max="375" width="13" style="13" customWidth="1"/>
    <col min="376" max="387" width="11.7109375" style="13" customWidth="1"/>
    <col min="388" max="388" width="12.5703125" style="13" customWidth="1"/>
    <col min="389" max="389" width="11.7109375" style="13" customWidth="1"/>
    <col min="390" max="390" width="13" style="13" customWidth="1"/>
    <col min="391" max="396" width="11.7109375" style="13" customWidth="1"/>
    <col min="397" max="397" width="13.7109375" style="13" customWidth="1"/>
    <col min="398" max="398" width="13.140625" style="13" customWidth="1"/>
    <col min="399" max="402" width="13" style="13" customWidth="1"/>
    <col min="403" max="409" width="11.7109375" style="13" customWidth="1"/>
    <col min="410" max="410" width="10.85546875" style="13" customWidth="1"/>
    <col min="411" max="411" width="11.7109375" style="13" customWidth="1"/>
    <col min="412" max="414" width="22.7109375" style="13" customWidth="1"/>
    <col min="415" max="417" width="20.7109375" style="13" customWidth="1"/>
    <col min="418" max="605" width="8.85546875" style="13"/>
    <col min="606" max="606" width="6.140625" style="13" customWidth="1"/>
    <col min="607" max="607" width="20.28515625" style="13" customWidth="1"/>
    <col min="608" max="608" width="12.42578125" style="13" customWidth="1"/>
    <col min="609" max="609" width="13" style="13" customWidth="1"/>
    <col min="610" max="610" width="12.5703125" style="13" customWidth="1"/>
    <col min="611" max="624" width="11.7109375" style="13" customWidth="1"/>
    <col min="625" max="625" width="12.28515625" style="13" customWidth="1"/>
    <col min="626" max="626" width="11.7109375" style="13" customWidth="1"/>
    <col min="627" max="627" width="12.85546875" style="13" customWidth="1"/>
    <col min="628" max="628" width="11.7109375" style="13" customWidth="1"/>
    <col min="629" max="629" width="12.7109375" style="13" customWidth="1"/>
    <col min="630" max="630" width="11.7109375" style="13" customWidth="1"/>
    <col min="631" max="631" width="13" style="13" customWidth="1"/>
    <col min="632" max="643" width="11.7109375" style="13" customWidth="1"/>
    <col min="644" max="644" width="12.5703125" style="13" customWidth="1"/>
    <col min="645" max="645" width="11.7109375" style="13" customWidth="1"/>
    <col min="646" max="646" width="13" style="13" customWidth="1"/>
    <col min="647" max="652" width="11.7109375" style="13" customWidth="1"/>
    <col min="653" max="653" width="13.7109375" style="13" customWidth="1"/>
    <col min="654" max="654" width="13.140625" style="13" customWidth="1"/>
    <col min="655" max="658" width="13" style="13" customWidth="1"/>
    <col min="659" max="665" width="11.7109375" style="13" customWidth="1"/>
    <col min="666" max="666" width="10.85546875" style="13" customWidth="1"/>
    <col min="667" max="667" width="11.7109375" style="13" customWidth="1"/>
    <col min="668" max="670" width="22.7109375" style="13" customWidth="1"/>
    <col min="671" max="673" width="20.7109375" style="13" customWidth="1"/>
    <col min="674" max="861" width="8.85546875" style="13"/>
    <col min="862" max="862" width="6.140625" style="13" customWidth="1"/>
    <col min="863" max="863" width="20.28515625" style="13" customWidth="1"/>
    <col min="864" max="864" width="12.42578125" style="13" customWidth="1"/>
    <col min="865" max="865" width="13" style="13" customWidth="1"/>
    <col min="866" max="866" width="12.5703125" style="13" customWidth="1"/>
    <col min="867" max="880" width="11.7109375" style="13" customWidth="1"/>
    <col min="881" max="881" width="12.28515625" style="13" customWidth="1"/>
    <col min="882" max="882" width="11.7109375" style="13" customWidth="1"/>
    <col min="883" max="883" width="12.85546875" style="13" customWidth="1"/>
    <col min="884" max="884" width="11.7109375" style="13" customWidth="1"/>
    <col min="885" max="885" width="12.7109375" style="13" customWidth="1"/>
    <col min="886" max="886" width="11.7109375" style="13" customWidth="1"/>
    <col min="887" max="887" width="13" style="13" customWidth="1"/>
    <col min="888" max="899" width="11.7109375" style="13" customWidth="1"/>
    <col min="900" max="900" width="12.5703125" style="13" customWidth="1"/>
    <col min="901" max="901" width="11.7109375" style="13" customWidth="1"/>
    <col min="902" max="902" width="13" style="13" customWidth="1"/>
    <col min="903" max="908" width="11.7109375" style="13" customWidth="1"/>
    <col min="909" max="909" width="13.7109375" style="13" customWidth="1"/>
    <col min="910" max="910" width="13.140625" style="13" customWidth="1"/>
    <col min="911" max="914" width="13" style="13" customWidth="1"/>
    <col min="915" max="921" width="11.7109375" style="13" customWidth="1"/>
    <col min="922" max="922" width="10.85546875" style="13" customWidth="1"/>
    <col min="923" max="923" width="11.7109375" style="13" customWidth="1"/>
    <col min="924" max="926" width="22.7109375" style="13" customWidth="1"/>
    <col min="927" max="929" width="20.7109375" style="13" customWidth="1"/>
    <col min="930" max="1117" width="8.85546875" style="13"/>
    <col min="1118" max="1118" width="6.140625" style="13" customWidth="1"/>
    <col min="1119" max="1119" width="20.28515625" style="13" customWidth="1"/>
    <col min="1120" max="1120" width="12.42578125" style="13" customWidth="1"/>
    <col min="1121" max="1121" width="13" style="13" customWidth="1"/>
    <col min="1122" max="1122" width="12.5703125" style="13" customWidth="1"/>
    <col min="1123" max="1136" width="11.7109375" style="13" customWidth="1"/>
    <col min="1137" max="1137" width="12.28515625" style="13" customWidth="1"/>
    <col min="1138" max="1138" width="11.7109375" style="13" customWidth="1"/>
    <col min="1139" max="1139" width="12.85546875" style="13" customWidth="1"/>
    <col min="1140" max="1140" width="11.7109375" style="13" customWidth="1"/>
    <col min="1141" max="1141" width="12.7109375" style="13" customWidth="1"/>
    <col min="1142" max="1142" width="11.7109375" style="13" customWidth="1"/>
    <col min="1143" max="1143" width="13" style="13" customWidth="1"/>
    <col min="1144" max="1155" width="11.7109375" style="13" customWidth="1"/>
    <col min="1156" max="1156" width="12.5703125" style="13" customWidth="1"/>
    <col min="1157" max="1157" width="11.7109375" style="13" customWidth="1"/>
    <col min="1158" max="1158" width="13" style="13" customWidth="1"/>
    <col min="1159" max="1164" width="11.7109375" style="13" customWidth="1"/>
    <col min="1165" max="1165" width="13.7109375" style="13" customWidth="1"/>
    <col min="1166" max="1166" width="13.140625" style="13" customWidth="1"/>
    <col min="1167" max="1170" width="13" style="13" customWidth="1"/>
    <col min="1171" max="1177" width="11.7109375" style="13" customWidth="1"/>
    <col min="1178" max="1178" width="10.85546875" style="13" customWidth="1"/>
    <col min="1179" max="1179" width="11.7109375" style="13" customWidth="1"/>
    <col min="1180" max="1182" width="22.7109375" style="13" customWidth="1"/>
    <col min="1183" max="1185" width="20.7109375" style="13" customWidth="1"/>
    <col min="1186" max="1373" width="8.85546875" style="13"/>
    <col min="1374" max="1374" width="6.140625" style="13" customWidth="1"/>
    <col min="1375" max="1375" width="20.28515625" style="13" customWidth="1"/>
    <col min="1376" max="1376" width="12.42578125" style="13" customWidth="1"/>
    <col min="1377" max="1377" width="13" style="13" customWidth="1"/>
    <col min="1378" max="1378" width="12.5703125" style="13" customWidth="1"/>
    <col min="1379" max="1392" width="11.7109375" style="13" customWidth="1"/>
    <col min="1393" max="1393" width="12.28515625" style="13" customWidth="1"/>
    <col min="1394" max="1394" width="11.7109375" style="13" customWidth="1"/>
    <col min="1395" max="1395" width="12.85546875" style="13" customWidth="1"/>
    <col min="1396" max="1396" width="11.7109375" style="13" customWidth="1"/>
    <col min="1397" max="1397" width="12.7109375" style="13" customWidth="1"/>
    <col min="1398" max="1398" width="11.7109375" style="13" customWidth="1"/>
    <col min="1399" max="1399" width="13" style="13" customWidth="1"/>
    <col min="1400" max="1411" width="11.7109375" style="13" customWidth="1"/>
    <col min="1412" max="1412" width="12.5703125" style="13" customWidth="1"/>
    <col min="1413" max="1413" width="11.7109375" style="13" customWidth="1"/>
    <col min="1414" max="1414" width="13" style="13" customWidth="1"/>
    <col min="1415" max="1420" width="11.7109375" style="13" customWidth="1"/>
    <col min="1421" max="1421" width="13.7109375" style="13" customWidth="1"/>
    <col min="1422" max="1422" width="13.140625" style="13" customWidth="1"/>
    <col min="1423" max="1426" width="13" style="13" customWidth="1"/>
    <col min="1427" max="1433" width="11.7109375" style="13" customWidth="1"/>
    <col min="1434" max="1434" width="10.85546875" style="13" customWidth="1"/>
    <col min="1435" max="1435" width="11.7109375" style="13" customWidth="1"/>
    <col min="1436" max="1438" width="22.7109375" style="13" customWidth="1"/>
    <col min="1439" max="1441" width="20.7109375" style="13" customWidth="1"/>
    <col min="1442" max="1629" width="8.85546875" style="13"/>
    <col min="1630" max="1630" width="6.140625" style="13" customWidth="1"/>
    <col min="1631" max="1631" width="20.28515625" style="13" customWidth="1"/>
    <col min="1632" max="1632" width="12.42578125" style="13" customWidth="1"/>
    <col min="1633" max="1633" width="13" style="13" customWidth="1"/>
    <col min="1634" max="1634" width="12.5703125" style="13" customWidth="1"/>
    <col min="1635" max="1648" width="11.7109375" style="13" customWidth="1"/>
    <col min="1649" max="1649" width="12.28515625" style="13" customWidth="1"/>
    <col min="1650" max="1650" width="11.7109375" style="13" customWidth="1"/>
    <col min="1651" max="1651" width="12.85546875" style="13" customWidth="1"/>
    <col min="1652" max="1652" width="11.7109375" style="13" customWidth="1"/>
    <col min="1653" max="1653" width="12.7109375" style="13" customWidth="1"/>
    <col min="1654" max="1654" width="11.7109375" style="13" customWidth="1"/>
    <col min="1655" max="1655" width="13" style="13" customWidth="1"/>
    <col min="1656" max="1667" width="11.7109375" style="13" customWidth="1"/>
    <col min="1668" max="1668" width="12.5703125" style="13" customWidth="1"/>
    <col min="1669" max="1669" width="11.7109375" style="13" customWidth="1"/>
    <col min="1670" max="1670" width="13" style="13" customWidth="1"/>
    <col min="1671" max="1676" width="11.7109375" style="13" customWidth="1"/>
    <col min="1677" max="1677" width="13.7109375" style="13" customWidth="1"/>
    <col min="1678" max="1678" width="13.140625" style="13" customWidth="1"/>
    <col min="1679" max="1682" width="13" style="13" customWidth="1"/>
    <col min="1683" max="1689" width="11.7109375" style="13" customWidth="1"/>
    <col min="1690" max="1690" width="10.85546875" style="13" customWidth="1"/>
    <col min="1691" max="1691" width="11.7109375" style="13" customWidth="1"/>
    <col min="1692" max="1694" width="22.7109375" style="13" customWidth="1"/>
    <col min="1695" max="1697" width="20.7109375" style="13" customWidth="1"/>
    <col min="1698" max="1885" width="8.85546875" style="13"/>
    <col min="1886" max="1886" width="6.140625" style="13" customWidth="1"/>
    <col min="1887" max="1887" width="20.28515625" style="13" customWidth="1"/>
    <col min="1888" max="1888" width="12.42578125" style="13" customWidth="1"/>
    <col min="1889" max="1889" width="13" style="13" customWidth="1"/>
    <col min="1890" max="1890" width="12.5703125" style="13" customWidth="1"/>
    <col min="1891" max="1904" width="11.7109375" style="13" customWidth="1"/>
    <col min="1905" max="1905" width="12.28515625" style="13" customWidth="1"/>
    <col min="1906" max="1906" width="11.7109375" style="13" customWidth="1"/>
    <col min="1907" max="1907" width="12.85546875" style="13" customWidth="1"/>
    <col min="1908" max="1908" width="11.7109375" style="13" customWidth="1"/>
    <col min="1909" max="1909" width="12.7109375" style="13" customWidth="1"/>
    <col min="1910" max="1910" width="11.7109375" style="13" customWidth="1"/>
    <col min="1911" max="1911" width="13" style="13" customWidth="1"/>
    <col min="1912" max="1923" width="11.7109375" style="13" customWidth="1"/>
    <col min="1924" max="1924" width="12.5703125" style="13" customWidth="1"/>
    <col min="1925" max="1925" width="11.7109375" style="13" customWidth="1"/>
    <col min="1926" max="1926" width="13" style="13" customWidth="1"/>
    <col min="1927" max="1932" width="11.7109375" style="13" customWidth="1"/>
    <col min="1933" max="1933" width="13.7109375" style="13" customWidth="1"/>
    <col min="1934" max="1934" width="13.140625" style="13" customWidth="1"/>
    <col min="1935" max="1938" width="13" style="13" customWidth="1"/>
    <col min="1939" max="1945" width="11.7109375" style="13" customWidth="1"/>
    <col min="1946" max="1946" width="10.85546875" style="13" customWidth="1"/>
    <col min="1947" max="1947" width="11.7109375" style="13" customWidth="1"/>
    <col min="1948" max="1950" width="22.7109375" style="13" customWidth="1"/>
    <col min="1951" max="1953" width="20.7109375" style="13" customWidth="1"/>
    <col min="1954" max="2141" width="8.85546875" style="13"/>
    <col min="2142" max="2142" width="6.140625" style="13" customWidth="1"/>
    <col min="2143" max="2143" width="20.28515625" style="13" customWidth="1"/>
    <col min="2144" max="2144" width="12.42578125" style="13" customWidth="1"/>
    <col min="2145" max="2145" width="13" style="13" customWidth="1"/>
    <col min="2146" max="2146" width="12.5703125" style="13" customWidth="1"/>
    <col min="2147" max="2160" width="11.7109375" style="13" customWidth="1"/>
    <col min="2161" max="2161" width="12.28515625" style="13" customWidth="1"/>
    <col min="2162" max="2162" width="11.7109375" style="13" customWidth="1"/>
    <col min="2163" max="2163" width="12.85546875" style="13" customWidth="1"/>
    <col min="2164" max="2164" width="11.7109375" style="13" customWidth="1"/>
    <col min="2165" max="2165" width="12.7109375" style="13" customWidth="1"/>
    <col min="2166" max="2166" width="11.7109375" style="13" customWidth="1"/>
    <col min="2167" max="2167" width="13" style="13" customWidth="1"/>
    <col min="2168" max="2179" width="11.7109375" style="13" customWidth="1"/>
    <col min="2180" max="2180" width="12.5703125" style="13" customWidth="1"/>
    <col min="2181" max="2181" width="11.7109375" style="13" customWidth="1"/>
    <col min="2182" max="2182" width="13" style="13" customWidth="1"/>
    <col min="2183" max="2188" width="11.7109375" style="13" customWidth="1"/>
    <col min="2189" max="2189" width="13.7109375" style="13" customWidth="1"/>
    <col min="2190" max="2190" width="13.140625" style="13" customWidth="1"/>
    <col min="2191" max="2194" width="13" style="13" customWidth="1"/>
    <col min="2195" max="2201" width="11.7109375" style="13" customWidth="1"/>
    <col min="2202" max="2202" width="10.85546875" style="13" customWidth="1"/>
    <col min="2203" max="2203" width="11.7109375" style="13" customWidth="1"/>
    <col min="2204" max="2206" width="22.7109375" style="13" customWidth="1"/>
    <col min="2207" max="2209" width="20.7109375" style="13" customWidth="1"/>
    <col min="2210" max="2397" width="8.85546875" style="13"/>
    <col min="2398" max="2398" width="6.140625" style="13" customWidth="1"/>
    <col min="2399" max="2399" width="20.28515625" style="13" customWidth="1"/>
    <col min="2400" max="2400" width="12.42578125" style="13" customWidth="1"/>
    <col min="2401" max="2401" width="13" style="13" customWidth="1"/>
    <col min="2402" max="2402" width="12.5703125" style="13" customWidth="1"/>
    <col min="2403" max="2416" width="11.7109375" style="13" customWidth="1"/>
    <col min="2417" max="2417" width="12.28515625" style="13" customWidth="1"/>
    <col min="2418" max="2418" width="11.7109375" style="13" customWidth="1"/>
    <col min="2419" max="2419" width="12.85546875" style="13" customWidth="1"/>
    <col min="2420" max="2420" width="11.7109375" style="13" customWidth="1"/>
    <col min="2421" max="2421" width="12.7109375" style="13" customWidth="1"/>
    <col min="2422" max="2422" width="11.7109375" style="13" customWidth="1"/>
    <col min="2423" max="2423" width="13" style="13" customWidth="1"/>
    <col min="2424" max="2435" width="11.7109375" style="13" customWidth="1"/>
    <col min="2436" max="2436" width="12.5703125" style="13" customWidth="1"/>
    <col min="2437" max="2437" width="11.7109375" style="13" customWidth="1"/>
    <col min="2438" max="2438" width="13" style="13" customWidth="1"/>
    <col min="2439" max="2444" width="11.7109375" style="13" customWidth="1"/>
    <col min="2445" max="2445" width="13.7109375" style="13" customWidth="1"/>
    <col min="2446" max="2446" width="13.140625" style="13" customWidth="1"/>
    <col min="2447" max="2450" width="13" style="13" customWidth="1"/>
    <col min="2451" max="2457" width="11.7109375" style="13" customWidth="1"/>
    <col min="2458" max="2458" width="10.85546875" style="13" customWidth="1"/>
    <col min="2459" max="2459" width="11.7109375" style="13" customWidth="1"/>
    <col min="2460" max="2462" width="22.7109375" style="13" customWidth="1"/>
    <col min="2463" max="2465" width="20.7109375" style="13" customWidth="1"/>
    <col min="2466" max="2653" width="8.85546875" style="13"/>
    <col min="2654" max="2654" width="6.140625" style="13" customWidth="1"/>
    <col min="2655" max="2655" width="20.28515625" style="13" customWidth="1"/>
    <col min="2656" max="2656" width="12.42578125" style="13" customWidth="1"/>
    <col min="2657" max="2657" width="13" style="13" customWidth="1"/>
    <col min="2658" max="2658" width="12.5703125" style="13" customWidth="1"/>
    <col min="2659" max="2672" width="11.7109375" style="13" customWidth="1"/>
    <col min="2673" max="2673" width="12.28515625" style="13" customWidth="1"/>
    <col min="2674" max="2674" width="11.7109375" style="13" customWidth="1"/>
    <col min="2675" max="2675" width="12.85546875" style="13" customWidth="1"/>
    <col min="2676" max="2676" width="11.7109375" style="13" customWidth="1"/>
    <col min="2677" max="2677" width="12.7109375" style="13" customWidth="1"/>
    <col min="2678" max="2678" width="11.7109375" style="13" customWidth="1"/>
    <col min="2679" max="2679" width="13" style="13" customWidth="1"/>
    <col min="2680" max="2691" width="11.7109375" style="13" customWidth="1"/>
    <col min="2692" max="2692" width="12.5703125" style="13" customWidth="1"/>
    <col min="2693" max="2693" width="11.7109375" style="13" customWidth="1"/>
    <col min="2694" max="2694" width="13" style="13" customWidth="1"/>
    <col min="2695" max="2700" width="11.7109375" style="13" customWidth="1"/>
    <col min="2701" max="2701" width="13.7109375" style="13" customWidth="1"/>
    <col min="2702" max="2702" width="13.140625" style="13" customWidth="1"/>
    <col min="2703" max="2706" width="13" style="13" customWidth="1"/>
    <col min="2707" max="2713" width="11.7109375" style="13" customWidth="1"/>
    <col min="2714" max="2714" width="10.85546875" style="13" customWidth="1"/>
    <col min="2715" max="2715" width="11.7109375" style="13" customWidth="1"/>
    <col min="2716" max="2718" width="22.7109375" style="13" customWidth="1"/>
    <col min="2719" max="2721" width="20.7109375" style="13" customWidth="1"/>
    <col min="2722" max="2909" width="8.85546875" style="13"/>
    <col min="2910" max="2910" width="6.140625" style="13" customWidth="1"/>
    <col min="2911" max="2911" width="20.28515625" style="13" customWidth="1"/>
    <col min="2912" max="2912" width="12.42578125" style="13" customWidth="1"/>
    <col min="2913" max="2913" width="13" style="13" customWidth="1"/>
    <col min="2914" max="2914" width="12.5703125" style="13" customWidth="1"/>
    <col min="2915" max="2928" width="11.7109375" style="13" customWidth="1"/>
    <col min="2929" max="2929" width="12.28515625" style="13" customWidth="1"/>
    <col min="2930" max="2930" width="11.7109375" style="13" customWidth="1"/>
    <col min="2931" max="2931" width="12.85546875" style="13" customWidth="1"/>
    <col min="2932" max="2932" width="11.7109375" style="13" customWidth="1"/>
    <col min="2933" max="2933" width="12.7109375" style="13" customWidth="1"/>
    <col min="2934" max="2934" width="11.7109375" style="13" customWidth="1"/>
    <col min="2935" max="2935" width="13" style="13" customWidth="1"/>
    <col min="2936" max="2947" width="11.7109375" style="13" customWidth="1"/>
    <col min="2948" max="2948" width="12.5703125" style="13" customWidth="1"/>
    <col min="2949" max="2949" width="11.7109375" style="13" customWidth="1"/>
    <col min="2950" max="2950" width="13" style="13" customWidth="1"/>
    <col min="2951" max="2956" width="11.7109375" style="13" customWidth="1"/>
    <col min="2957" max="2957" width="13.7109375" style="13" customWidth="1"/>
    <col min="2958" max="2958" width="13.140625" style="13" customWidth="1"/>
    <col min="2959" max="2962" width="13" style="13" customWidth="1"/>
    <col min="2963" max="2969" width="11.7109375" style="13" customWidth="1"/>
    <col min="2970" max="2970" width="10.85546875" style="13" customWidth="1"/>
    <col min="2971" max="2971" width="11.7109375" style="13" customWidth="1"/>
    <col min="2972" max="2974" width="22.7109375" style="13" customWidth="1"/>
    <col min="2975" max="2977" width="20.7109375" style="13" customWidth="1"/>
    <col min="2978" max="3165" width="8.85546875" style="13"/>
    <col min="3166" max="3166" width="6.140625" style="13" customWidth="1"/>
    <col min="3167" max="3167" width="20.28515625" style="13" customWidth="1"/>
    <col min="3168" max="3168" width="12.42578125" style="13" customWidth="1"/>
    <col min="3169" max="3169" width="13" style="13" customWidth="1"/>
    <col min="3170" max="3170" width="12.5703125" style="13" customWidth="1"/>
    <col min="3171" max="3184" width="11.7109375" style="13" customWidth="1"/>
    <col min="3185" max="3185" width="12.28515625" style="13" customWidth="1"/>
    <col min="3186" max="3186" width="11.7109375" style="13" customWidth="1"/>
    <col min="3187" max="3187" width="12.85546875" style="13" customWidth="1"/>
    <col min="3188" max="3188" width="11.7109375" style="13" customWidth="1"/>
    <col min="3189" max="3189" width="12.7109375" style="13" customWidth="1"/>
    <col min="3190" max="3190" width="11.7109375" style="13" customWidth="1"/>
    <col min="3191" max="3191" width="13" style="13" customWidth="1"/>
    <col min="3192" max="3203" width="11.7109375" style="13" customWidth="1"/>
    <col min="3204" max="3204" width="12.5703125" style="13" customWidth="1"/>
    <col min="3205" max="3205" width="11.7109375" style="13" customWidth="1"/>
    <col min="3206" max="3206" width="13" style="13" customWidth="1"/>
    <col min="3207" max="3212" width="11.7109375" style="13" customWidth="1"/>
    <col min="3213" max="3213" width="13.7109375" style="13" customWidth="1"/>
    <col min="3214" max="3214" width="13.140625" style="13" customWidth="1"/>
    <col min="3215" max="3218" width="13" style="13" customWidth="1"/>
    <col min="3219" max="3225" width="11.7109375" style="13" customWidth="1"/>
    <col min="3226" max="3226" width="10.85546875" style="13" customWidth="1"/>
    <col min="3227" max="3227" width="11.7109375" style="13" customWidth="1"/>
    <col min="3228" max="3230" width="22.7109375" style="13" customWidth="1"/>
    <col min="3231" max="3233" width="20.7109375" style="13" customWidth="1"/>
    <col min="3234" max="3421" width="8.85546875" style="13"/>
    <col min="3422" max="3422" width="6.140625" style="13" customWidth="1"/>
    <col min="3423" max="3423" width="20.28515625" style="13" customWidth="1"/>
    <col min="3424" max="3424" width="12.42578125" style="13" customWidth="1"/>
    <col min="3425" max="3425" width="13" style="13" customWidth="1"/>
    <col min="3426" max="3426" width="12.5703125" style="13" customWidth="1"/>
    <col min="3427" max="3440" width="11.7109375" style="13" customWidth="1"/>
    <col min="3441" max="3441" width="12.28515625" style="13" customWidth="1"/>
    <col min="3442" max="3442" width="11.7109375" style="13" customWidth="1"/>
    <col min="3443" max="3443" width="12.85546875" style="13" customWidth="1"/>
    <col min="3444" max="3444" width="11.7109375" style="13" customWidth="1"/>
    <col min="3445" max="3445" width="12.7109375" style="13" customWidth="1"/>
    <col min="3446" max="3446" width="11.7109375" style="13" customWidth="1"/>
    <col min="3447" max="3447" width="13" style="13" customWidth="1"/>
    <col min="3448" max="3459" width="11.7109375" style="13" customWidth="1"/>
    <col min="3460" max="3460" width="12.5703125" style="13" customWidth="1"/>
    <col min="3461" max="3461" width="11.7109375" style="13" customWidth="1"/>
    <col min="3462" max="3462" width="13" style="13" customWidth="1"/>
    <col min="3463" max="3468" width="11.7109375" style="13" customWidth="1"/>
    <col min="3469" max="3469" width="13.7109375" style="13" customWidth="1"/>
    <col min="3470" max="3470" width="13.140625" style="13" customWidth="1"/>
    <col min="3471" max="3474" width="13" style="13" customWidth="1"/>
    <col min="3475" max="3481" width="11.7109375" style="13" customWidth="1"/>
    <col min="3482" max="3482" width="10.85546875" style="13" customWidth="1"/>
    <col min="3483" max="3483" width="11.7109375" style="13" customWidth="1"/>
    <col min="3484" max="3486" width="22.7109375" style="13" customWidth="1"/>
    <col min="3487" max="3489" width="20.7109375" style="13" customWidth="1"/>
    <col min="3490" max="3677" width="8.85546875" style="13"/>
    <col min="3678" max="3678" width="6.140625" style="13" customWidth="1"/>
    <col min="3679" max="3679" width="20.28515625" style="13" customWidth="1"/>
    <col min="3680" max="3680" width="12.42578125" style="13" customWidth="1"/>
    <col min="3681" max="3681" width="13" style="13" customWidth="1"/>
    <col min="3682" max="3682" width="12.5703125" style="13" customWidth="1"/>
    <col min="3683" max="3696" width="11.7109375" style="13" customWidth="1"/>
    <col min="3697" max="3697" width="12.28515625" style="13" customWidth="1"/>
    <col min="3698" max="3698" width="11.7109375" style="13" customWidth="1"/>
    <col min="3699" max="3699" width="12.85546875" style="13" customWidth="1"/>
    <col min="3700" max="3700" width="11.7109375" style="13" customWidth="1"/>
    <col min="3701" max="3701" width="12.7109375" style="13" customWidth="1"/>
    <col min="3702" max="3702" width="11.7109375" style="13" customWidth="1"/>
    <col min="3703" max="3703" width="13" style="13" customWidth="1"/>
    <col min="3704" max="3715" width="11.7109375" style="13" customWidth="1"/>
    <col min="3716" max="3716" width="12.5703125" style="13" customWidth="1"/>
    <col min="3717" max="3717" width="11.7109375" style="13" customWidth="1"/>
    <col min="3718" max="3718" width="13" style="13" customWidth="1"/>
    <col min="3719" max="3724" width="11.7109375" style="13" customWidth="1"/>
    <col min="3725" max="3725" width="13.7109375" style="13" customWidth="1"/>
    <col min="3726" max="3726" width="13.140625" style="13" customWidth="1"/>
    <col min="3727" max="3730" width="13" style="13" customWidth="1"/>
    <col min="3731" max="3737" width="11.7109375" style="13" customWidth="1"/>
    <col min="3738" max="3738" width="10.85546875" style="13" customWidth="1"/>
    <col min="3739" max="3739" width="11.7109375" style="13" customWidth="1"/>
    <col min="3740" max="3742" width="22.7109375" style="13" customWidth="1"/>
    <col min="3743" max="3745" width="20.7109375" style="13" customWidth="1"/>
    <col min="3746" max="3933" width="8.85546875" style="13"/>
    <col min="3934" max="3934" width="6.140625" style="13" customWidth="1"/>
    <col min="3935" max="3935" width="20.28515625" style="13" customWidth="1"/>
    <col min="3936" max="3936" width="12.42578125" style="13" customWidth="1"/>
    <col min="3937" max="3937" width="13" style="13" customWidth="1"/>
    <col min="3938" max="3938" width="12.5703125" style="13" customWidth="1"/>
    <col min="3939" max="3952" width="11.7109375" style="13" customWidth="1"/>
    <col min="3953" max="3953" width="12.28515625" style="13" customWidth="1"/>
    <col min="3954" max="3954" width="11.7109375" style="13" customWidth="1"/>
    <col min="3955" max="3955" width="12.85546875" style="13" customWidth="1"/>
    <col min="3956" max="3956" width="11.7109375" style="13" customWidth="1"/>
    <col min="3957" max="3957" width="12.7109375" style="13" customWidth="1"/>
    <col min="3958" max="3958" width="11.7109375" style="13" customWidth="1"/>
    <col min="3959" max="3959" width="13" style="13" customWidth="1"/>
    <col min="3960" max="3971" width="11.7109375" style="13" customWidth="1"/>
    <col min="3972" max="3972" width="12.5703125" style="13" customWidth="1"/>
    <col min="3973" max="3973" width="11.7109375" style="13" customWidth="1"/>
    <col min="3974" max="3974" width="13" style="13" customWidth="1"/>
    <col min="3975" max="3980" width="11.7109375" style="13" customWidth="1"/>
    <col min="3981" max="3981" width="13.7109375" style="13" customWidth="1"/>
    <col min="3982" max="3982" width="13.140625" style="13" customWidth="1"/>
    <col min="3983" max="3986" width="13" style="13" customWidth="1"/>
    <col min="3987" max="3993" width="11.7109375" style="13" customWidth="1"/>
    <col min="3994" max="3994" width="10.85546875" style="13" customWidth="1"/>
    <col min="3995" max="3995" width="11.7109375" style="13" customWidth="1"/>
    <col min="3996" max="3998" width="22.7109375" style="13" customWidth="1"/>
    <col min="3999" max="4001" width="20.7109375" style="13" customWidth="1"/>
    <col min="4002" max="4189" width="8.85546875" style="13"/>
    <col min="4190" max="4190" width="6.140625" style="13" customWidth="1"/>
    <col min="4191" max="4191" width="20.28515625" style="13" customWidth="1"/>
    <col min="4192" max="4192" width="12.42578125" style="13" customWidth="1"/>
    <col min="4193" max="4193" width="13" style="13" customWidth="1"/>
    <col min="4194" max="4194" width="12.5703125" style="13" customWidth="1"/>
    <col min="4195" max="4208" width="11.7109375" style="13" customWidth="1"/>
    <col min="4209" max="4209" width="12.28515625" style="13" customWidth="1"/>
    <col min="4210" max="4210" width="11.7109375" style="13" customWidth="1"/>
    <col min="4211" max="4211" width="12.85546875" style="13" customWidth="1"/>
    <col min="4212" max="4212" width="11.7109375" style="13" customWidth="1"/>
    <col min="4213" max="4213" width="12.7109375" style="13" customWidth="1"/>
    <col min="4214" max="4214" width="11.7109375" style="13" customWidth="1"/>
    <col min="4215" max="4215" width="13" style="13" customWidth="1"/>
    <col min="4216" max="4227" width="11.7109375" style="13" customWidth="1"/>
    <col min="4228" max="4228" width="12.5703125" style="13" customWidth="1"/>
    <col min="4229" max="4229" width="11.7109375" style="13" customWidth="1"/>
    <col min="4230" max="4230" width="13" style="13" customWidth="1"/>
    <col min="4231" max="4236" width="11.7109375" style="13" customWidth="1"/>
    <col min="4237" max="4237" width="13.7109375" style="13" customWidth="1"/>
    <col min="4238" max="4238" width="13.140625" style="13" customWidth="1"/>
    <col min="4239" max="4242" width="13" style="13" customWidth="1"/>
    <col min="4243" max="4249" width="11.7109375" style="13" customWidth="1"/>
    <col min="4250" max="4250" width="10.85546875" style="13" customWidth="1"/>
    <col min="4251" max="4251" width="11.7109375" style="13" customWidth="1"/>
    <col min="4252" max="4254" width="22.7109375" style="13" customWidth="1"/>
    <col min="4255" max="4257" width="20.7109375" style="13" customWidth="1"/>
    <col min="4258" max="4445" width="8.85546875" style="13"/>
    <col min="4446" max="4446" width="6.140625" style="13" customWidth="1"/>
    <col min="4447" max="4447" width="20.28515625" style="13" customWidth="1"/>
    <col min="4448" max="4448" width="12.42578125" style="13" customWidth="1"/>
    <col min="4449" max="4449" width="13" style="13" customWidth="1"/>
    <col min="4450" max="4450" width="12.5703125" style="13" customWidth="1"/>
    <col min="4451" max="4464" width="11.7109375" style="13" customWidth="1"/>
    <col min="4465" max="4465" width="12.28515625" style="13" customWidth="1"/>
    <col min="4466" max="4466" width="11.7109375" style="13" customWidth="1"/>
    <col min="4467" max="4467" width="12.85546875" style="13" customWidth="1"/>
    <col min="4468" max="4468" width="11.7109375" style="13" customWidth="1"/>
    <col min="4469" max="4469" width="12.7109375" style="13" customWidth="1"/>
    <col min="4470" max="4470" width="11.7109375" style="13" customWidth="1"/>
    <col min="4471" max="4471" width="13" style="13" customWidth="1"/>
    <col min="4472" max="4483" width="11.7109375" style="13" customWidth="1"/>
    <col min="4484" max="4484" width="12.5703125" style="13" customWidth="1"/>
    <col min="4485" max="4485" width="11.7109375" style="13" customWidth="1"/>
    <col min="4486" max="4486" width="13" style="13" customWidth="1"/>
    <col min="4487" max="4492" width="11.7109375" style="13" customWidth="1"/>
    <col min="4493" max="4493" width="13.7109375" style="13" customWidth="1"/>
    <col min="4494" max="4494" width="13.140625" style="13" customWidth="1"/>
    <col min="4495" max="4498" width="13" style="13" customWidth="1"/>
    <col min="4499" max="4505" width="11.7109375" style="13" customWidth="1"/>
    <col min="4506" max="4506" width="10.85546875" style="13" customWidth="1"/>
    <col min="4507" max="4507" width="11.7109375" style="13" customWidth="1"/>
    <col min="4508" max="4510" width="22.7109375" style="13" customWidth="1"/>
    <col min="4511" max="4513" width="20.7109375" style="13" customWidth="1"/>
    <col min="4514" max="4701" width="8.85546875" style="13"/>
    <col min="4702" max="4702" width="6.140625" style="13" customWidth="1"/>
    <col min="4703" max="4703" width="20.28515625" style="13" customWidth="1"/>
    <col min="4704" max="4704" width="12.42578125" style="13" customWidth="1"/>
    <col min="4705" max="4705" width="13" style="13" customWidth="1"/>
    <col min="4706" max="4706" width="12.5703125" style="13" customWidth="1"/>
    <col min="4707" max="4720" width="11.7109375" style="13" customWidth="1"/>
    <col min="4721" max="4721" width="12.28515625" style="13" customWidth="1"/>
    <col min="4722" max="4722" width="11.7109375" style="13" customWidth="1"/>
    <col min="4723" max="4723" width="12.85546875" style="13" customWidth="1"/>
    <col min="4724" max="4724" width="11.7109375" style="13" customWidth="1"/>
    <col min="4725" max="4725" width="12.7109375" style="13" customWidth="1"/>
    <col min="4726" max="4726" width="11.7109375" style="13" customWidth="1"/>
    <col min="4727" max="4727" width="13" style="13" customWidth="1"/>
    <col min="4728" max="4739" width="11.7109375" style="13" customWidth="1"/>
    <col min="4740" max="4740" width="12.5703125" style="13" customWidth="1"/>
    <col min="4741" max="4741" width="11.7109375" style="13" customWidth="1"/>
    <col min="4742" max="4742" width="13" style="13" customWidth="1"/>
    <col min="4743" max="4748" width="11.7109375" style="13" customWidth="1"/>
    <col min="4749" max="4749" width="13.7109375" style="13" customWidth="1"/>
    <col min="4750" max="4750" width="13.140625" style="13" customWidth="1"/>
    <col min="4751" max="4754" width="13" style="13" customWidth="1"/>
    <col min="4755" max="4761" width="11.7109375" style="13" customWidth="1"/>
    <col min="4762" max="4762" width="10.85546875" style="13" customWidth="1"/>
    <col min="4763" max="4763" width="11.7109375" style="13" customWidth="1"/>
    <col min="4764" max="4766" width="22.7109375" style="13" customWidth="1"/>
    <col min="4767" max="4769" width="20.7109375" style="13" customWidth="1"/>
    <col min="4770" max="4957" width="8.85546875" style="13"/>
    <col min="4958" max="4958" width="6.140625" style="13" customWidth="1"/>
    <col min="4959" max="4959" width="20.28515625" style="13" customWidth="1"/>
    <col min="4960" max="4960" width="12.42578125" style="13" customWidth="1"/>
    <col min="4961" max="4961" width="13" style="13" customWidth="1"/>
    <col min="4962" max="4962" width="12.5703125" style="13" customWidth="1"/>
    <col min="4963" max="4976" width="11.7109375" style="13" customWidth="1"/>
    <col min="4977" max="4977" width="12.28515625" style="13" customWidth="1"/>
    <col min="4978" max="4978" width="11.7109375" style="13" customWidth="1"/>
    <col min="4979" max="4979" width="12.85546875" style="13" customWidth="1"/>
    <col min="4980" max="4980" width="11.7109375" style="13" customWidth="1"/>
    <col min="4981" max="4981" width="12.7109375" style="13" customWidth="1"/>
    <col min="4982" max="4982" width="11.7109375" style="13" customWidth="1"/>
    <col min="4983" max="4983" width="13" style="13" customWidth="1"/>
    <col min="4984" max="4995" width="11.7109375" style="13" customWidth="1"/>
    <col min="4996" max="4996" width="12.5703125" style="13" customWidth="1"/>
    <col min="4997" max="4997" width="11.7109375" style="13" customWidth="1"/>
    <col min="4998" max="4998" width="13" style="13" customWidth="1"/>
    <col min="4999" max="5004" width="11.7109375" style="13" customWidth="1"/>
    <col min="5005" max="5005" width="13.7109375" style="13" customWidth="1"/>
    <col min="5006" max="5006" width="13.140625" style="13" customWidth="1"/>
    <col min="5007" max="5010" width="13" style="13" customWidth="1"/>
    <col min="5011" max="5017" width="11.7109375" style="13" customWidth="1"/>
    <col min="5018" max="5018" width="10.85546875" style="13" customWidth="1"/>
    <col min="5019" max="5019" width="11.7109375" style="13" customWidth="1"/>
    <col min="5020" max="5022" width="22.7109375" style="13" customWidth="1"/>
    <col min="5023" max="5025" width="20.7109375" style="13" customWidth="1"/>
    <col min="5026" max="5213" width="8.85546875" style="13"/>
    <col min="5214" max="5214" width="6.140625" style="13" customWidth="1"/>
    <col min="5215" max="5215" width="20.28515625" style="13" customWidth="1"/>
    <col min="5216" max="5216" width="12.42578125" style="13" customWidth="1"/>
    <col min="5217" max="5217" width="13" style="13" customWidth="1"/>
    <col min="5218" max="5218" width="12.5703125" style="13" customWidth="1"/>
    <col min="5219" max="5232" width="11.7109375" style="13" customWidth="1"/>
    <col min="5233" max="5233" width="12.28515625" style="13" customWidth="1"/>
    <col min="5234" max="5234" width="11.7109375" style="13" customWidth="1"/>
    <col min="5235" max="5235" width="12.85546875" style="13" customWidth="1"/>
    <col min="5236" max="5236" width="11.7109375" style="13" customWidth="1"/>
    <col min="5237" max="5237" width="12.7109375" style="13" customWidth="1"/>
    <col min="5238" max="5238" width="11.7109375" style="13" customWidth="1"/>
    <col min="5239" max="5239" width="13" style="13" customWidth="1"/>
    <col min="5240" max="5251" width="11.7109375" style="13" customWidth="1"/>
    <col min="5252" max="5252" width="12.5703125" style="13" customWidth="1"/>
    <col min="5253" max="5253" width="11.7109375" style="13" customWidth="1"/>
    <col min="5254" max="5254" width="13" style="13" customWidth="1"/>
    <col min="5255" max="5260" width="11.7109375" style="13" customWidth="1"/>
    <col min="5261" max="5261" width="13.7109375" style="13" customWidth="1"/>
    <col min="5262" max="5262" width="13.140625" style="13" customWidth="1"/>
    <col min="5263" max="5266" width="13" style="13" customWidth="1"/>
    <col min="5267" max="5273" width="11.7109375" style="13" customWidth="1"/>
    <col min="5274" max="5274" width="10.85546875" style="13" customWidth="1"/>
    <col min="5275" max="5275" width="11.7109375" style="13" customWidth="1"/>
    <col min="5276" max="5278" width="22.7109375" style="13" customWidth="1"/>
    <col min="5279" max="5281" width="20.7109375" style="13" customWidth="1"/>
    <col min="5282" max="5469" width="8.85546875" style="13"/>
    <col min="5470" max="5470" width="6.140625" style="13" customWidth="1"/>
    <col min="5471" max="5471" width="20.28515625" style="13" customWidth="1"/>
    <col min="5472" max="5472" width="12.42578125" style="13" customWidth="1"/>
    <col min="5473" max="5473" width="13" style="13" customWidth="1"/>
    <col min="5474" max="5474" width="12.5703125" style="13" customWidth="1"/>
    <col min="5475" max="5488" width="11.7109375" style="13" customWidth="1"/>
    <col min="5489" max="5489" width="12.28515625" style="13" customWidth="1"/>
    <col min="5490" max="5490" width="11.7109375" style="13" customWidth="1"/>
    <col min="5491" max="5491" width="12.85546875" style="13" customWidth="1"/>
    <col min="5492" max="5492" width="11.7109375" style="13" customWidth="1"/>
    <col min="5493" max="5493" width="12.7109375" style="13" customWidth="1"/>
    <col min="5494" max="5494" width="11.7109375" style="13" customWidth="1"/>
    <col min="5495" max="5495" width="13" style="13" customWidth="1"/>
    <col min="5496" max="5507" width="11.7109375" style="13" customWidth="1"/>
    <col min="5508" max="5508" width="12.5703125" style="13" customWidth="1"/>
    <col min="5509" max="5509" width="11.7109375" style="13" customWidth="1"/>
    <col min="5510" max="5510" width="13" style="13" customWidth="1"/>
    <col min="5511" max="5516" width="11.7109375" style="13" customWidth="1"/>
    <col min="5517" max="5517" width="13.7109375" style="13" customWidth="1"/>
    <col min="5518" max="5518" width="13.140625" style="13" customWidth="1"/>
    <col min="5519" max="5522" width="13" style="13" customWidth="1"/>
    <col min="5523" max="5529" width="11.7109375" style="13" customWidth="1"/>
    <col min="5530" max="5530" width="10.85546875" style="13" customWidth="1"/>
    <col min="5531" max="5531" width="11.7109375" style="13" customWidth="1"/>
    <col min="5532" max="5534" width="22.7109375" style="13" customWidth="1"/>
    <col min="5535" max="5537" width="20.7109375" style="13" customWidth="1"/>
    <col min="5538" max="5725" width="8.85546875" style="13"/>
    <col min="5726" max="5726" width="6.140625" style="13" customWidth="1"/>
    <col min="5727" max="5727" width="20.28515625" style="13" customWidth="1"/>
    <col min="5728" max="5728" width="12.42578125" style="13" customWidth="1"/>
    <col min="5729" max="5729" width="13" style="13" customWidth="1"/>
    <col min="5730" max="5730" width="12.5703125" style="13" customWidth="1"/>
    <col min="5731" max="5744" width="11.7109375" style="13" customWidth="1"/>
    <col min="5745" max="5745" width="12.28515625" style="13" customWidth="1"/>
    <col min="5746" max="5746" width="11.7109375" style="13" customWidth="1"/>
    <col min="5747" max="5747" width="12.85546875" style="13" customWidth="1"/>
    <col min="5748" max="5748" width="11.7109375" style="13" customWidth="1"/>
    <col min="5749" max="5749" width="12.7109375" style="13" customWidth="1"/>
    <col min="5750" max="5750" width="11.7109375" style="13" customWidth="1"/>
    <col min="5751" max="5751" width="13" style="13" customWidth="1"/>
    <col min="5752" max="5763" width="11.7109375" style="13" customWidth="1"/>
    <col min="5764" max="5764" width="12.5703125" style="13" customWidth="1"/>
    <col min="5765" max="5765" width="11.7109375" style="13" customWidth="1"/>
    <col min="5766" max="5766" width="13" style="13" customWidth="1"/>
    <col min="5767" max="5772" width="11.7109375" style="13" customWidth="1"/>
    <col min="5773" max="5773" width="13.7109375" style="13" customWidth="1"/>
    <col min="5774" max="5774" width="13.140625" style="13" customWidth="1"/>
    <col min="5775" max="5778" width="13" style="13" customWidth="1"/>
    <col min="5779" max="5785" width="11.7109375" style="13" customWidth="1"/>
    <col min="5786" max="5786" width="10.85546875" style="13" customWidth="1"/>
    <col min="5787" max="5787" width="11.7109375" style="13" customWidth="1"/>
    <col min="5788" max="5790" width="22.7109375" style="13" customWidth="1"/>
    <col min="5791" max="5793" width="20.7109375" style="13" customWidth="1"/>
    <col min="5794" max="5981" width="8.85546875" style="13"/>
    <col min="5982" max="5982" width="6.140625" style="13" customWidth="1"/>
    <col min="5983" max="5983" width="20.28515625" style="13" customWidth="1"/>
    <col min="5984" max="5984" width="12.42578125" style="13" customWidth="1"/>
    <col min="5985" max="5985" width="13" style="13" customWidth="1"/>
    <col min="5986" max="5986" width="12.5703125" style="13" customWidth="1"/>
    <col min="5987" max="6000" width="11.7109375" style="13" customWidth="1"/>
    <col min="6001" max="6001" width="12.28515625" style="13" customWidth="1"/>
    <col min="6002" max="6002" width="11.7109375" style="13" customWidth="1"/>
    <col min="6003" max="6003" width="12.85546875" style="13" customWidth="1"/>
    <col min="6004" max="6004" width="11.7109375" style="13" customWidth="1"/>
    <col min="6005" max="6005" width="12.7109375" style="13" customWidth="1"/>
    <col min="6006" max="6006" width="11.7109375" style="13" customWidth="1"/>
    <col min="6007" max="6007" width="13" style="13" customWidth="1"/>
    <col min="6008" max="6019" width="11.7109375" style="13" customWidth="1"/>
    <col min="6020" max="6020" width="12.5703125" style="13" customWidth="1"/>
    <col min="6021" max="6021" width="11.7109375" style="13" customWidth="1"/>
    <col min="6022" max="6022" width="13" style="13" customWidth="1"/>
    <col min="6023" max="6028" width="11.7109375" style="13" customWidth="1"/>
    <col min="6029" max="6029" width="13.7109375" style="13" customWidth="1"/>
    <col min="6030" max="6030" width="13.140625" style="13" customWidth="1"/>
    <col min="6031" max="6034" width="13" style="13" customWidth="1"/>
    <col min="6035" max="6041" width="11.7109375" style="13" customWidth="1"/>
    <col min="6042" max="6042" width="10.85546875" style="13" customWidth="1"/>
    <col min="6043" max="6043" width="11.7109375" style="13" customWidth="1"/>
    <col min="6044" max="6046" width="22.7109375" style="13" customWidth="1"/>
    <col min="6047" max="6049" width="20.7109375" style="13" customWidth="1"/>
    <col min="6050" max="6237" width="8.85546875" style="13"/>
    <col min="6238" max="6238" width="6.140625" style="13" customWidth="1"/>
    <col min="6239" max="6239" width="20.28515625" style="13" customWidth="1"/>
    <col min="6240" max="6240" width="12.42578125" style="13" customWidth="1"/>
    <col min="6241" max="6241" width="13" style="13" customWidth="1"/>
    <col min="6242" max="6242" width="12.5703125" style="13" customWidth="1"/>
    <col min="6243" max="6256" width="11.7109375" style="13" customWidth="1"/>
    <col min="6257" max="6257" width="12.28515625" style="13" customWidth="1"/>
    <col min="6258" max="6258" width="11.7109375" style="13" customWidth="1"/>
    <col min="6259" max="6259" width="12.85546875" style="13" customWidth="1"/>
    <col min="6260" max="6260" width="11.7109375" style="13" customWidth="1"/>
    <col min="6261" max="6261" width="12.7109375" style="13" customWidth="1"/>
    <col min="6262" max="6262" width="11.7109375" style="13" customWidth="1"/>
    <col min="6263" max="6263" width="13" style="13" customWidth="1"/>
    <col min="6264" max="6275" width="11.7109375" style="13" customWidth="1"/>
    <col min="6276" max="6276" width="12.5703125" style="13" customWidth="1"/>
    <col min="6277" max="6277" width="11.7109375" style="13" customWidth="1"/>
    <col min="6278" max="6278" width="13" style="13" customWidth="1"/>
    <col min="6279" max="6284" width="11.7109375" style="13" customWidth="1"/>
    <col min="6285" max="6285" width="13.7109375" style="13" customWidth="1"/>
    <col min="6286" max="6286" width="13.140625" style="13" customWidth="1"/>
    <col min="6287" max="6290" width="13" style="13" customWidth="1"/>
    <col min="6291" max="6297" width="11.7109375" style="13" customWidth="1"/>
    <col min="6298" max="6298" width="10.85546875" style="13" customWidth="1"/>
    <col min="6299" max="6299" width="11.7109375" style="13" customWidth="1"/>
    <col min="6300" max="6302" width="22.7109375" style="13" customWidth="1"/>
    <col min="6303" max="6305" width="20.7109375" style="13" customWidth="1"/>
    <col min="6306" max="6493" width="8.85546875" style="13"/>
    <col min="6494" max="6494" width="6.140625" style="13" customWidth="1"/>
    <col min="6495" max="6495" width="20.28515625" style="13" customWidth="1"/>
    <col min="6496" max="6496" width="12.42578125" style="13" customWidth="1"/>
    <col min="6497" max="6497" width="13" style="13" customWidth="1"/>
    <col min="6498" max="6498" width="12.5703125" style="13" customWidth="1"/>
    <col min="6499" max="6512" width="11.7109375" style="13" customWidth="1"/>
    <col min="6513" max="6513" width="12.28515625" style="13" customWidth="1"/>
    <col min="6514" max="6514" width="11.7109375" style="13" customWidth="1"/>
    <col min="6515" max="6515" width="12.85546875" style="13" customWidth="1"/>
    <col min="6516" max="6516" width="11.7109375" style="13" customWidth="1"/>
    <col min="6517" max="6517" width="12.7109375" style="13" customWidth="1"/>
    <col min="6518" max="6518" width="11.7109375" style="13" customWidth="1"/>
    <col min="6519" max="6519" width="13" style="13" customWidth="1"/>
    <col min="6520" max="6531" width="11.7109375" style="13" customWidth="1"/>
    <col min="6532" max="6532" width="12.5703125" style="13" customWidth="1"/>
    <col min="6533" max="6533" width="11.7109375" style="13" customWidth="1"/>
    <col min="6534" max="6534" width="13" style="13" customWidth="1"/>
    <col min="6535" max="6540" width="11.7109375" style="13" customWidth="1"/>
    <col min="6541" max="6541" width="13.7109375" style="13" customWidth="1"/>
    <col min="6542" max="6542" width="13.140625" style="13" customWidth="1"/>
    <col min="6543" max="6546" width="13" style="13" customWidth="1"/>
    <col min="6547" max="6553" width="11.7109375" style="13" customWidth="1"/>
    <col min="6554" max="6554" width="10.85546875" style="13" customWidth="1"/>
    <col min="6555" max="6555" width="11.7109375" style="13" customWidth="1"/>
    <col min="6556" max="6558" width="22.7109375" style="13" customWidth="1"/>
    <col min="6559" max="6561" width="20.7109375" style="13" customWidth="1"/>
    <col min="6562" max="6749" width="8.85546875" style="13"/>
    <col min="6750" max="6750" width="6.140625" style="13" customWidth="1"/>
    <col min="6751" max="6751" width="20.28515625" style="13" customWidth="1"/>
    <col min="6752" max="6752" width="12.42578125" style="13" customWidth="1"/>
    <col min="6753" max="6753" width="13" style="13" customWidth="1"/>
    <col min="6754" max="6754" width="12.5703125" style="13" customWidth="1"/>
    <col min="6755" max="6768" width="11.7109375" style="13" customWidth="1"/>
    <col min="6769" max="6769" width="12.28515625" style="13" customWidth="1"/>
    <col min="6770" max="6770" width="11.7109375" style="13" customWidth="1"/>
    <col min="6771" max="6771" width="12.85546875" style="13" customWidth="1"/>
    <col min="6772" max="6772" width="11.7109375" style="13" customWidth="1"/>
    <col min="6773" max="6773" width="12.7109375" style="13" customWidth="1"/>
    <col min="6774" max="6774" width="11.7109375" style="13" customWidth="1"/>
    <col min="6775" max="6775" width="13" style="13" customWidth="1"/>
    <col min="6776" max="6787" width="11.7109375" style="13" customWidth="1"/>
    <col min="6788" max="6788" width="12.5703125" style="13" customWidth="1"/>
    <col min="6789" max="6789" width="11.7109375" style="13" customWidth="1"/>
    <col min="6790" max="6790" width="13" style="13" customWidth="1"/>
    <col min="6791" max="6796" width="11.7109375" style="13" customWidth="1"/>
    <col min="6797" max="6797" width="13.7109375" style="13" customWidth="1"/>
    <col min="6798" max="6798" width="13.140625" style="13" customWidth="1"/>
    <col min="6799" max="6802" width="13" style="13" customWidth="1"/>
    <col min="6803" max="6809" width="11.7109375" style="13" customWidth="1"/>
    <col min="6810" max="6810" width="10.85546875" style="13" customWidth="1"/>
    <col min="6811" max="6811" width="11.7109375" style="13" customWidth="1"/>
    <col min="6812" max="6814" width="22.7109375" style="13" customWidth="1"/>
    <col min="6815" max="6817" width="20.7109375" style="13" customWidth="1"/>
    <col min="6818" max="7005" width="8.85546875" style="13"/>
    <col min="7006" max="7006" width="6.140625" style="13" customWidth="1"/>
    <col min="7007" max="7007" width="20.28515625" style="13" customWidth="1"/>
    <col min="7008" max="7008" width="12.42578125" style="13" customWidth="1"/>
    <col min="7009" max="7009" width="13" style="13" customWidth="1"/>
    <col min="7010" max="7010" width="12.5703125" style="13" customWidth="1"/>
    <col min="7011" max="7024" width="11.7109375" style="13" customWidth="1"/>
    <col min="7025" max="7025" width="12.28515625" style="13" customWidth="1"/>
    <col min="7026" max="7026" width="11.7109375" style="13" customWidth="1"/>
    <col min="7027" max="7027" width="12.85546875" style="13" customWidth="1"/>
    <col min="7028" max="7028" width="11.7109375" style="13" customWidth="1"/>
    <col min="7029" max="7029" width="12.7109375" style="13" customWidth="1"/>
    <col min="7030" max="7030" width="11.7109375" style="13" customWidth="1"/>
    <col min="7031" max="7031" width="13" style="13" customWidth="1"/>
    <col min="7032" max="7043" width="11.7109375" style="13" customWidth="1"/>
    <col min="7044" max="7044" width="12.5703125" style="13" customWidth="1"/>
    <col min="7045" max="7045" width="11.7109375" style="13" customWidth="1"/>
    <col min="7046" max="7046" width="13" style="13" customWidth="1"/>
    <col min="7047" max="7052" width="11.7109375" style="13" customWidth="1"/>
    <col min="7053" max="7053" width="13.7109375" style="13" customWidth="1"/>
    <col min="7054" max="7054" width="13.140625" style="13" customWidth="1"/>
    <col min="7055" max="7058" width="13" style="13" customWidth="1"/>
    <col min="7059" max="7065" width="11.7109375" style="13" customWidth="1"/>
    <col min="7066" max="7066" width="10.85546875" style="13" customWidth="1"/>
    <col min="7067" max="7067" width="11.7109375" style="13" customWidth="1"/>
    <col min="7068" max="7070" width="22.7109375" style="13" customWidth="1"/>
    <col min="7071" max="7073" width="20.7109375" style="13" customWidth="1"/>
    <col min="7074" max="7261" width="8.85546875" style="13"/>
    <col min="7262" max="7262" width="6.140625" style="13" customWidth="1"/>
    <col min="7263" max="7263" width="20.28515625" style="13" customWidth="1"/>
    <col min="7264" max="7264" width="12.42578125" style="13" customWidth="1"/>
    <col min="7265" max="7265" width="13" style="13" customWidth="1"/>
    <col min="7266" max="7266" width="12.5703125" style="13" customWidth="1"/>
    <col min="7267" max="7280" width="11.7109375" style="13" customWidth="1"/>
    <col min="7281" max="7281" width="12.28515625" style="13" customWidth="1"/>
    <col min="7282" max="7282" width="11.7109375" style="13" customWidth="1"/>
    <col min="7283" max="7283" width="12.85546875" style="13" customWidth="1"/>
    <col min="7284" max="7284" width="11.7109375" style="13" customWidth="1"/>
    <col min="7285" max="7285" width="12.7109375" style="13" customWidth="1"/>
    <col min="7286" max="7286" width="11.7109375" style="13" customWidth="1"/>
    <col min="7287" max="7287" width="13" style="13" customWidth="1"/>
    <col min="7288" max="7299" width="11.7109375" style="13" customWidth="1"/>
    <col min="7300" max="7300" width="12.5703125" style="13" customWidth="1"/>
    <col min="7301" max="7301" width="11.7109375" style="13" customWidth="1"/>
    <col min="7302" max="7302" width="13" style="13" customWidth="1"/>
    <col min="7303" max="7308" width="11.7109375" style="13" customWidth="1"/>
    <col min="7309" max="7309" width="13.7109375" style="13" customWidth="1"/>
    <col min="7310" max="7310" width="13.140625" style="13" customWidth="1"/>
    <col min="7311" max="7314" width="13" style="13" customWidth="1"/>
    <col min="7315" max="7321" width="11.7109375" style="13" customWidth="1"/>
    <col min="7322" max="7322" width="10.85546875" style="13" customWidth="1"/>
    <col min="7323" max="7323" width="11.7109375" style="13" customWidth="1"/>
    <col min="7324" max="7326" width="22.7109375" style="13" customWidth="1"/>
    <col min="7327" max="7329" width="20.7109375" style="13" customWidth="1"/>
    <col min="7330" max="7517" width="8.85546875" style="13"/>
    <col min="7518" max="7518" width="6.140625" style="13" customWidth="1"/>
    <col min="7519" max="7519" width="20.28515625" style="13" customWidth="1"/>
    <col min="7520" max="7520" width="12.42578125" style="13" customWidth="1"/>
    <col min="7521" max="7521" width="13" style="13" customWidth="1"/>
    <col min="7522" max="7522" width="12.5703125" style="13" customWidth="1"/>
    <col min="7523" max="7536" width="11.7109375" style="13" customWidth="1"/>
    <col min="7537" max="7537" width="12.28515625" style="13" customWidth="1"/>
    <col min="7538" max="7538" width="11.7109375" style="13" customWidth="1"/>
    <col min="7539" max="7539" width="12.85546875" style="13" customWidth="1"/>
    <col min="7540" max="7540" width="11.7109375" style="13" customWidth="1"/>
    <col min="7541" max="7541" width="12.7109375" style="13" customWidth="1"/>
    <col min="7542" max="7542" width="11.7109375" style="13" customWidth="1"/>
    <col min="7543" max="7543" width="13" style="13" customWidth="1"/>
    <col min="7544" max="7555" width="11.7109375" style="13" customWidth="1"/>
    <col min="7556" max="7556" width="12.5703125" style="13" customWidth="1"/>
    <col min="7557" max="7557" width="11.7109375" style="13" customWidth="1"/>
    <col min="7558" max="7558" width="13" style="13" customWidth="1"/>
    <col min="7559" max="7564" width="11.7109375" style="13" customWidth="1"/>
    <col min="7565" max="7565" width="13.7109375" style="13" customWidth="1"/>
    <col min="7566" max="7566" width="13.140625" style="13" customWidth="1"/>
    <col min="7567" max="7570" width="13" style="13" customWidth="1"/>
    <col min="7571" max="7577" width="11.7109375" style="13" customWidth="1"/>
    <col min="7578" max="7578" width="10.85546875" style="13" customWidth="1"/>
    <col min="7579" max="7579" width="11.7109375" style="13" customWidth="1"/>
    <col min="7580" max="7582" width="22.7109375" style="13" customWidth="1"/>
    <col min="7583" max="7585" width="20.7109375" style="13" customWidth="1"/>
    <col min="7586" max="7773" width="8.85546875" style="13"/>
    <col min="7774" max="7774" width="6.140625" style="13" customWidth="1"/>
    <col min="7775" max="7775" width="20.28515625" style="13" customWidth="1"/>
    <col min="7776" max="7776" width="12.42578125" style="13" customWidth="1"/>
    <col min="7777" max="7777" width="13" style="13" customWidth="1"/>
    <col min="7778" max="7778" width="12.5703125" style="13" customWidth="1"/>
    <col min="7779" max="7792" width="11.7109375" style="13" customWidth="1"/>
    <col min="7793" max="7793" width="12.28515625" style="13" customWidth="1"/>
    <col min="7794" max="7794" width="11.7109375" style="13" customWidth="1"/>
    <col min="7795" max="7795" width="12.85546875" style="13" customWidth="1"/>
    <col min="7796" max="7796" width="11.7109375" style="13" customWidth="1"/>
    <col min="7797" max="7797" width="12.7109375" style="13" customWidth="1"/>
    <col min="7798" max="7798" width="11.7109375" style="13" customWidth="1"/>
    <col min="7799" max="7799" width="13" style="13" customWidth="1"/>
    <col min="7800" max="7811" width="11.7109375" style="13" customWidth="1"/>
    <col min="7812" max="7812" width="12.5703125" style="13" customWidth="1"/>
    <col min="7813" max="7813" width="11.7109375" style="13" customWidth="1"/>
    <col min="7814" max="7814" width="13" style="13" customWidth="1"/>
    <col min="7815" max="7820" width="11.7109375" style="13" customWidth="1"/>
    <col min="7821" max="7821" width="13.7109375" style="13" customWidth="1"/>
    <col min="7822" max="7822" width="13.140625" style="13" customWidth="1"/>
    <col min="7823" max="7826" width="13" style="13" customWidth="1"/>
    <col min="7827" max="7833" width="11.7109375" style="13" customWidth="1"/>
    <col min="7834" max="7834" width="10.85546875" style="13" customWidth="1"/>
    <col min="7835" max="7835" width="11.7109375" style="13" customWidth="1"/>
    <col min="7836" max="7838" width="22.7109375" style="13" customWidth="1"/>
    <col min="7839" max="7841" width="20.7109375" style="13" customWidth="1"/>
    <col min="7842" max="8029" width="8.85546875" style="13"/>
    <col min="8030" max="8030" width="6.140625" style="13" customWidth="1"/>
    <col min="8031" max="8031" width="20.28515625" style="13" customWidth="1"/>
    <col min="8032" max="8032" width="12.42578125" style="13" customWidth="1"/>
    <col min="8033" max="8033" width="13" style="13" customWidth="1"/>
    <col min="8034" max="8034" width="12.5703125" style="13" customWidth="1"/>
    <col min="8035" max="8048" width="11.7109375" style="13" customWidth="1"/>
    <col min="8049" max="8049" width="12.28515625" style="13" customWidth="1"/>
    <col min="8050" max="8050" width="11.7109375" style="13" customWidth="1"/>
    <col min="8051" max="8051" width="12.85546875" style="13" customWidth="1"/>
    <col min="8052" max="8052" width="11.7109375" style="13" customWidth="1"/>
    <col min="8053" max="8053" width="12.7109375" style="13" customWidth="1"/>
    <col min="8054" max="8054" width="11.7109375" style="13" customWidth="1"/>
    <col min="8055" max="8055" width="13" style="13" customWidth="1"/>
    <col min="8056" max="8067" width="11.7109375" style="13" customWidth="1"/>
    <col min="8068" max="8068" width="12.5703125" style="13" customWidth="1"/>
    <col min="8069" max="8069" width="11.7109375" style="13" customWidth="1"/>
    <col min="8070" max="8070" width="13" style="13" customWidth="1"/>
    <col min="8071" max="8076" width="11.7109375" style="13" customWidth="1"/>
    <col min="8077" max="8077" width="13.7109375" style="13" customWidth="1"/>
    <col min="8078" max="8078" width="13.140625" style="13" customWidth="1"/>
    <col min="8079" max="8082" width="13" style="13" customWidth="1"/>
    <col min="8083" max="8089" width="11.7109375" style="13" customWidth="1"/>
    <col min="8090" max="8090" width="10.85546875" style="13" customWidth="1"/>
    <col min="8091" max="8091" width="11.7109375" style="13" customWidth="1"/>
    <col min="8092" max="8094" width="22.7109375" style="13" customWidth="1"/>
    <col min="8095" max="8097" width="20.7109375" style="13" customWidth="1"/>
    <col min="8098" max="8285" width="8.85546875" style="13"/>
    <col min="8286" max="8286" width="6.140625" style="13" customWidth="1"/>
    <col min="8287" max="8287" width="20.28515625" style="13" customWidth="1"/>
    <col min="8288" max="8288" width="12.42578125" style="13" customWidth="1"/>
    <col min="8289" max="8289" width="13" style="13" customWidth="1"/>
    <col min="8290" max="8290" width="12.5703125" style="13" customWidth="1"/>
    <col min="8291" max="8304" width="11.7109375" style="13" customWidth="1"/>
    <col min="8305" max="8305" width="12.28515625" style="13" customWidth="1"/>
    <col min="8306" max="8306" width="11.7109375" style="13" customWidth="1"/>
    <col min="8307" max="8307" width="12.85546875" style="13" customWidth="1"/>
    <col min="8308" max="8308" width="11.7109375" style="13" customWidth="1"/>
    <col min="8309" max="8309" width="12.7109375" style="13" customWidth="1"/>
    <col min="8310" max="8310" width="11.7109375" style="13" customWidth="1"/>
    <col min="8311" max="8311" width="13" style="13" customWidth="1"/>
    <col min="8312" max="8323" width="11.7109375" style="13" customWidth="1"/>
    <col min="8324" max="8324" width="12.5703125" style="13" customWidth="1"/>
    <col min="8325" max="8325" width="11.7109375" style="13" customWidth="1"/>
    <col min="8326" max="8326" width="13" style="13" customWidth="1"/>
    <col min="8327" max="8332" width="11.7109375" style="13" customWidth="1"/>
    <col min="8333" max="8333" width="13.7109375" style="13" customWidth="1"/>
    <col min="8334" max="8334" width="13.140625" style="13" customWidth="1"/>
    <col min="8335" max="8338" width="13" style="13" customWidth="1"/>
    <col min="8339" max="8345" width="11.7109375" style="13" customWidth="1"/>
    <col min="8346" max="8346" width="10.85546875" style="13" customWidth="1"/>
    <col min="8347" max="8347" width="11.7109375" style="13" customWidth="1"/>
    <col min="8348" max="8350" width="22.7109375" style="13" customWidth="1"/>
    <col min="8351" max="8353" width="20.7109375" style="13" customWidth="1"/>
    <col min="8354" max="8541" width="8.85546875" style="13"/>
    <col min="8542" max="8542" width="6.140625" style="13" customWidth="1"/>
    <col min="8543" max="8543" width="20.28515625" style="13" customWidth="1"/>
    <col min="8544" max="8544" width="12.42578125" style="13" customWidth="1"/>
    <col min="8545" max="8545" width="13" style="13" customWidth="1"/>
    <col min="8546" max="8546" width="12.5703125" style="13" customWidth="1"/>
    <col min="8547" max="8560" width="11.7109375" style="13" customWidth="1"/>
    <col min="8561" max="8561" width="12.28515625" style="13" customWidth="1"/>
    <col min="8562" max="8562" width="11.7109375" style="13" customWidth="1"/>
    <col min="8563" max="8563" width="12.85546875" style="13" customWidth="1"/>
    <col min="8564" max="8564" width="11.7109375" style="13" customWidth="1"/>
    <col min="8565" max="8565" width="12.7109375" style="13" customWidth="1"/>
    <col min="8566" max="8566" width="11.7109375" style="13" customWidth="1"/>
    <col min="8567" max="8567" width="13" style="13" customWidth="1"/>
    <col min="8568" max="8579" width="11.7109375" style="13" customWidth="1"/>
    <col min="8580" max="8580" width="12.5703125" style="13" customWidth="1"/>
    <col min="8581" max="8581" width="11.7109375" style="13" customWidth="1"/>
    <col min="8582" max="8582" width="13" style="13" customWidth="1"/>
    <col min="8583" max="8588" width="11.7109375" style="13" customWidth="1"/>
    <col min="8589" max="8589" width="13.7109375" style="13" customWidth="1"/>
    <col min="8590" max="8590" width="13.140625" style="13" customWidth="1"/>
    <col min="8591" max="8594" width="13" style="13" customWidth="1"/>
    <col min="8595" max="8601" width="11.7109375" style="13" customWidth="1"/>
    <col min="8602" max="8602" width="10.85546875" style="13" customWidth="1"/>
    <col min="8603" max="8603" width="11.7109375" style="13" customWidth="1"/>
    <col min="8604" max="8606" width="22.7109375" style="13" customWidth="1"/>
    <col min="8607" max="8609" width="20.7109375" style="13" customWidth="1"/>
    <col min="8610" max="8797" width="8.85546875" style="13"/>
    <col min="8798" max="8798" width="6.140625" style="13" customWidth="1"/>
    <col min="8799" max="8799" width="20.28515625" style="13" customWidth="1"/>
    <col min="8800" max="8800" width="12.42578125" style="13" customWidth="1"/>
    <col min="8801" max="8801" width="13" style="13" customWidth="1"/>
    <col min="8802" max="8802" width="12.5703125" style="13" customWidth="1"/>
    <col min="8803" max="8816" width="11.7109375" style="13" customWidth="1"/>
    <col min="8817" max="8817" width="12.28515625" style="13" customWidth="1"/>
    <col min="8818" max="8818" width="11.7109375" style="13" customWidth="1"/>
    <col min="8819" max="8819" width="12.85546875" style="13" customWidth="1"/>
    <col min="8820" max="8820" width="11.7109375" style="13" customWidth="1"/>
    <col min="8821" max="8821" width="12.7109375" style="13" customWidth="1"/>
    <col min="8822" max="8822" width="11.7109375" style="13" customWidth="1"/>
    <col min="8823" max="8823" width="13" style="13" customWidth="1"/>
    <col min="8824" max="8835" width="11.7109375" style="13" customWidth="1"/>
    <col min="8836" max="8836" width="12.5703125" style="13" customWidth="1"/>
    <col min="8837" max="8837" width="11.7109375" style="13" customWidth="1"/>
    <col min="8838" max="8838" width="13" style="13" customWidth="1"/>
    <col min="8839" max="8844" width="11.7109375" style="13" customWidth="1"/>
    <col min="8845" max="8845" width="13.7109375" style="13" customWidth="1"/>
    <col min="8846" max="8846" width="13.140625" style="13" customWidth="1"/>
    <col min="8847" max="8850" width="13" style="13" customWidth="1"/>
    <col min="8851" max="8857" width="11.7109375" style="13" customWidth="1"/>
    <col min="8858" max="8858" width="10.85546875" style="13" customWidth="1"/>
    <col min="8859" max="8859" width="11.7109375" style="13" customWidth="1"/>
    <col min="8860" max="8862" width="22.7109375" style="13" customWidth="1"/>
    <col min="8863" max="8865" width="20.7109375" style="13" customWidth="1"/>
    <col min="8866" max="9053" width="8.85546875" style="13"/>
    <col min="9054" max="9054" width="6.140625" style="13" customWidth="1"/>
    <col min="9055" max="9055" width="20.28515625" style="13" customWidth="1"/>
    <col min="9056" max="9056" width="12.42578125" style="13" customWidth="1"/>
    <col min="9057" max="9057" width="13" style="13" customWidth="1"/>
    <col min="9058" max="9058" width="12.5703125" style="13" customWidth="1"/>
    <col min="9059" max="9072" width="11.7109375" style="13" customWidth="1"/>
    <col min="9073" max="9073" width="12.28515625" style="13" customWidth="1"/>
    <col min="9074" max="9074" width="11.7109375" style="13" customWidth="1"/>
    <col min="9075" max="9075" width="12.85546875" style="13" customWidth="1"/>
    <col min="9076" max="9076" width="11.7109375" style="13" customWidth="1"/>
    <col min="9077" max="9077" width="12.7109375" style="13" customWidth="1"/>
    <col min="9078" max="9078" width="11.7109375" style="13" customWidth="1"/>
    <col min="9079" max="9079" width="13" style="13" customWidth="1"/>
    <col min="9080" max="9091" width="11.7109375" style="13" customWidth="1"/>
    <col min="9092" max="9092" width="12.5703125" style="13" customWidth="1"/>
    <col min="9093" max="9093" width="11.7109375" style="13" customWidth="1"/>
    <col min="9094" max="9094" width="13" style="13" customWidth="1"/>
    <col min="9095" max="9100" width="11.7109375" style="13" customWidth="1"/>
    <col min="9101" max="9101" width="13.7109375" style="13" customWidth="1"/>
    <col min="9102" max="9102" width="13.140625" style="13" customWidth="1"/>
    <col min="9103" max="9106" width="13" style="13" customWidth="1"/>
    <col min="9107" max="9113" width="11.7109375" style="13" customWidth="1"/>
    <col min="9114" max="9114" width="10.85546875" style="13" customWidth="1"/>
    <col min="9115" max="9115" width="11.7109375" style="13" customWidth="1"/>
    <col min="9116" max="9118" width="22.7109375" style="13" customWidth="1"/>
    <col min="9119" max="9121" width="20.7109375" style="13" customWidth="1"/>
    <col min="9122" max="9309" width="8.85546875" style="13"/>
    <col min="9310" max="9310" width="6.140625" style="13" customWidth="1"/>
    <col min="9311" max="9311" width="20.28515625" style="13" customWidth="1"/>
    <col min="9312" max="9312" width="12.42578125" style="13" customWidth="1"/>
    <col min="9313" max="9313" width="13" style="13" customWidth="1"/>
    <col min="9314" max="9314" width="12.5703125" style="13" customWidth="1"/>
    <col min="9315" max="9328" width="11.7109375" style="13" customWidth="1"/>
    <col min="9329" max="9329" width="12.28515625" style="13" customWidth="1"/>
    <col min="9330" max="9330" width="11.7109375" style="13" customWidth="1"/>
    <col min="9331" max="9331" width="12.85546875" style="13" customWidth="1"/>
    <col min="9332" max="9332" width="11.7109375" style="13" customWidth="1"/>
    <col min="9333" max="9333" width="12.7109375" style="13" customWidth="1"/>
    <col min="9334" max="9334" width="11.7109375" style="13" customWidth="1"/>
    <col min="9335" max="9335" width="13" style="13" customWidth="1"/>
    <col min="9336" max="9347" width="11.7109375" style="13" customWidth="1"/>
    <col min="9348" max="9348" width="12.5703125" style="13" customWidth="1"/>
    <col min="9349" max="9349" width="11.7109375" style="13" customWidth="1"/>
    <col min="9350" max="9350" width="13" style="13" customWidth="1"/>
    <col min="9351" max="9356" width="11.7109375" style="13" customWidth="1"/>
    <col min="9357" max="9357" width="13.7109375" style="13" customWidth="1"/>
    <col min="9358" max="9358" width="13.140625" style="13" customWidth="1"/>
    <col min="9359" max="9362" width="13" style="13" customWidth="1"/>
    <col min="9363" max="9369" width="11.7109375" style="13" customWidth="1"/>
    <col min="9370" max="9370" width="10.85546875" style="13" customWidth="1"/>
    <col min="9371" max="9371" width="11.7109375" style="13" customWidth="1"/>
    <col min="9372" max="9374" width="22.7109375" style="13" customWidth="1"/>
    <col min="9375" max="9377" width="20.7109375" style="13" customWidth="1"/>
    <col min="9378" max="9565" width="8.85546875" style="13"/>
    <col min="9566" max="9566" width="6.140625" style="13" customWidth="1"/>
    <col min="9567" max="9567" width="20.28515625" style="13" customWidth="1"/>
    <col min="9568" max="9568" width="12.42578125" style="13" customWidth="1"/>
    <col min="9569" max="9569" width="13" style="13" customWidth="1"/>
    <col min="9570" max="9570" width="12.5703125" style="13" customWidth="1"/>
    <col min="9571" max="9584" width="11.7109375" style="13" customWidth="1"/>
    <col min="9585" max="9585" width="12.28515625" style="13" customWidth="1"/>
    <col min="9586" max="9586" width="11.7109375" style="13" customWidth="1"/>
    <col min="9587" max="9587" width="12.85546875" style="13" customWidth="1"/>
    <col min="9588" max="9588" width="11.7109375" style="13" customWidth="1"/>
    <col min="9589" max="9589" width="12.7109375" style="13" customWidth="1"/>
    <col min="9590" max="9590" width="11.7109375" style="13" customWidth="1"/>
    <col min="9591" max="9591" width="13" style="13" customWidth="1"/>
    <col min="9592" max="9603" width="11.7109375" style="13" customWidth="1"/>
    <col min="9604" max="9604" width="12.5703125" style="13" customWidth="1"/>
    <col min="9605" max="9605" width="11.7109375" style="13" customWidth="1"/>
    <col min="9606" max="9606" width="13" style="13" customWidth="1"/>
    <col min="9607" max="9612" width="11.7109375" style="13" customWidth="1"/>
    <col min="9613" max="9613" width="13.7109375" style="13" customWidth="1"/>
    <col min="9614" max="9614" width="13.140625" style="13" customWidth="1"/>
    <col min="9615" max="9618" width="13" style="13" customWidth="1"/>
    <col min="9619" max="9625" width="11.7109375" style="13" customWidth="1"/>
    <col min="9626" max="9626" width="10.85546875" style="13" customWidth="1"/>
    <col min="9627" max="9627" width="11.7109375" style="13" customWidth="1"/>
    <col min="9628" max="9630" width="22.7109375" style="13" customWidth="1"/>
    <col min="9631" max="9633" width="20.7109375" style="13" customWidth="1"/>
    <col min="9634" max="9821" width="8.85546875" style="13"/>
    <col min="9822" max="9822" width="6.140625" style="13" customWidth="1"/>
    <col min="9823" max="9823" width="20.28515625" style="13" customWidth="1"/>
    <col min="9824" max="9824" width="12.42578125" style="13" customWidth="1"/>
    <col min="9825" max="9825" width="13" style="13" customWidth="1"/>
    <col min="9826" max="9826" width="12.5703125" style="13" customWidth="1"/>
    <col min="9827" max="9840" width="11.7109375" style="13" customWidth="1"/>
    <col min="9841" max="9841" width="12.28515625" style="13" customWidth="1"/>
    <col min="9842" max="9842" width="11.7109375" style="13" customWidth="1"/>
    <col min="9843" max="9843" width="12.85546875" style="13" customWidth="1"/>
    <col min="9844" max="9844" width="11.7109375" style="13" customWidth="1"/>
    <col min="9845" max="9845" width="12.7109375" style="13" customWidth="1"/>
    <col min="9846" max="9846" width="11.7109375" style="13" customWidth="1"/>
    <col min="9847" max="9847" width="13" style="13" customWidth="1"/>
    <col min="9848" max="9859" width="11.7109375" style="13" customWidth="1"/>
    <col min="9860" max="9860" width="12.5703125" style="13" customWidth="1"/>
    <col min="9861" max="9861" width="11.7109375" style="13" customWidth="1"/>
    <col min="9862" max="9862" width="13" style="13" customWidth="1"/>
    <col min="9863" max="9868" width="11.7109375" style="13" customWidth="1"/>
    <col min="9869" max="9869" width="13.7109375" style="13" customWidth="1"/>
    <col min="9870" max="9870" width="13.140625" style="13" customWidth="1"/>
    <col min="9871" max="9874" width="13" style="13" customWidth="1"/>
    <col min="9875" max="9881" width="11.7109375" style="13" customWidth="1"/>
    <col min="9882" max="9882" width="10.85546875" style="13" customWidth="1"/>
    <col min="9883" max="9883" width="11.7109375" style="13" customWidth="1"/>
    <col min="9884" max="9886" width="22.7109375" style="13" customWidth="1"/>
    <col min="9887" max="9889" width="20.7109375" style="13" customWidth="1"/>
    <col min="9890" max="10077" width="8.85546875" style="13"/>
    <col min="10078" max="10078" width="6.140625" style="13" customWidth="1"/>
    <col min="10079" max="10079" width="20.28515625" style="13" customWidth="1"/>
    <col min="10080" max="10080" width="12.42578125" style="13" customWidth="1"/>
    <col min="10081" max="10081" width="13" style="13" customWidth="1"/>
    <col min="10082" max="10082" width="12.5703125" style="13" customWidth="1"/>
    <col min="10083" max="10096" width="11.7109375" style="13" customWidth="1"/>
    <col min="10097" max="10097" width="12.28515625" style="13" customWidth="1"/>
    <col min="10098" max="10098" width="11.7109375" style="13" customWidth="1"/>
    <col min="10099" max="10099" width="12.85546875" style="13" customWidth="1"/>
    <col min="10100" max="10100" width="11.7109375" style="13" customWidth="1"/>
    <col min="10101" max="10101" width="12.7109375" style="13" customWidth="1"/>
    <col min="10102" max="10102" width="11.7109375" style="13" customWidth="1"/>
    <col min="10103" max="10103" width="13" style="13" customWidth="1"/>
    <col min="10104" max="10115" width="11.7109375" style="13" customWidth="1"/>
    <col min="10116" max="10116" width="12.5703125" style="13" customWidth="1"/>
    <col min="10117" max="10117" width="11.7109375" style="13" customWidth="1"/>
    <col min="10118" max="10118" width="13" style="13" customWidth="1"/>
    <col min="10119" max="10124" width="11.7109375" style="13" customWidth="1"/>
    <col min="10125" max="10125" width="13.7109375" style="13" customWidth="1"/>
    <col min="10126" max="10126" width="13.140625" style="13" customWidth="1"/>
    <col min="10127" max="10130" width="13" style="13" customWidth="1"/>
    <col min="10131" max="10137" width="11.7109375" style="13" customWidth="1"/>
    <col min="10138" max="10138" width="10.85546875" style="13" customWidth="1"/>
    <col min="10139" max="10139" width="11.7109375" style="13" customWidth="1"/>
    <col min="10140" max="10142" width="22.7109375" style="13" customWidth="1"/>
    <col min="10143" max="10145" width="20.7109375" style="13" customWidth="1"/>
    <col min="10146" max="10333" width="8.85546875" style="13"/>
    <col min="10334" max="10334" width="6.140625" style="13" customWidth="1"/>
    <col min="10335" max="10335" width="20.28515625" style="13" customWidth="1"/>
    <col min="10336" max="10336" width="12.42578125" style="13" customWidth="1"/>
    <col min="10337" max="10337" width="13" style="13" customWidth="1"/>
    <col min="10338" max="10338" width="12.5703125" style="13" customWidth="1"/>
    <col min="10339" max="10352" width="11.7109375" style="13" customWidth="1"/>
    <col min="10353" max="10353" width="12.28515625" style="13" customWidth="1"/>
    <col min="10354" max="10354" width="11.7109375" style="13" customWidth="1"/>
    <col min="10355" max="10355" width="12.85546875" style="13" customWidth="1"/>
    <col min="10356" max="10356" width="11.7109375" style="13" customWidth="1"/>
    <col min="10357" max="10357" width="12.7109375" style="13" customWidth="1"/>
    <col min="10358" max="10358" width="11.7109375" style="13" customWidth="1"/>
    <col min="10359" max="10359" width="13" style="13" customWidth="1"/>
    <col min="10360" max="10371" width="11.7109375" style="13" customWidth="1"/>
    <col min="10372" max="10372" width="12.5703125" style="13" customWidth="1"/>
    <col min="10373" max="10373" width="11.7109375" style="13" customWidth="1"/>
    <col min="10374" max="10374" width="13" style="13" customWidth="1"/>
    <col min="10375" max="10380" width="11.7109375" style="13" customWidth="1"/>
    <col min="10381" max="10381" width="13.7109375" style="13" customWidth="1"/>
    <col min="10382" max="10382" width="13.140625" style="13" customWidth="1"/>
    <col min="10383" max="10386" width="13" style="13" customWidth="1"/>
    <col min="10387" max="10393" width="11.7109375" style="13" customWidth="1"/>
    <col min="10394" max="10394" width="10.85546875" style="13" customWidth="1"/>
    <col min="10395" max="10395" width="11.7109375" style="13" customWidth="1"/>
    <col min="10396" max="10398" width="22.7109375" style="13" customWidth="1"/>
    <col min="10399" max="10401" width="20.7109375" style="13" customWidth="1"/>
    <col min="10402" max="10589" width="8.85546875" style="13"/>
    <col min="10590" max="10590" width="6.140625" style="13" customWidth="1"/>
    <col min="10591" max="10591" width="20.28515625" style="13" customWidth="1"/>
    <col min="10592" max="10592" width="12.42578125" style="13" customWidth="1"/>
    <col min="10593" max="10593" width="13" style="13" customWidth="1"/>
    <col min="10594" max="10594" width="12.5703125" style="13" customWidth="1"/>
    <col min="10595" max="10608" width="11.7109375" style="13" customWidth="1"/>
    <col min="10609" max="10609" width="12.28515625" style="13" customWidth="1"/>
    <col min="10610" max="10610" width="11.7109375" style="13" customWidth="1"/>
    <col min="10611" max="10611" width="12.85546875" style="13" customWidth="1"/>
    <col min="10612" max="10612" width="11.7109375" style="13" customWidth="1"/>
    <col min="10613" max="10613" width="12.7109375" style="13" customWidth="1"/>
    <col min="10614" max="10614" width="11.7109375" style="13" customWidth="1"/>
    <col min="10615" max="10615" width="13" style="13" customWidth="1"/>
    <col min="10616" max="10627" width="11.7109375" style="13" customWidth="1"/>
    <col min="10628" max="10628" width="12.5703125" style="13" customWidth="1"/>
    <col min="10629" max="10629" width="11.7109375" style="13" customWidth="1"/>
    <col min="10630" max="10630" width="13" style="13" customWidth="1"/>
    <col min="10631" max="10636" width="11.7109375" style="13" customWidth="1"/>
    <col min="10637" max="10637" width="13.7109375" style="13" customWidth="1"/>
    <col min="10638" max="10638" width="13.140625" style="13" customWidth="1"/>
    <col min="10639" max="10642" width="13" style="13" customWidth="1"/>
    <col min="10643" max="10649" width="11.7109375" style="13" customWidth="1"/>
    <col min="10650" max="10650" width="10.85546875" style="13" customWidth="1"/>
    <col min="10651" max="10651" width="11.7109375" style="13" customWidth="1"/>
    <col min="10652" max="10654" width="22.7109375" style="13" customWidth="1"/>
    <col min="10655" max="10657" width="20.7109375" style="13" customWidth="1"/>
    <col min="10658" max="10845" width="8.85546875" style="13"/>
    <col min="10846" max="10846" width="6.140625" style="13" customWidth="1"/>
    <col min="10847" max="10847" width="20.28515625" style="13" customWidth="1"/>
    <col min="10848" max="10848" width="12.42578125" style="13" customWidth="1"/>
    <col min="10849" max="10849" width="13" style="13" customWidth="1"/>
    <col min="10850" max="10850" width="12.5703125" style="13" customWidth="1"/>
    <col min="10851" max="10864" width="11.7109375" style="13" customWidth="1"/>
    <col min="10865" max="10865" width="12.28515625" style="13" customWidth="1"/>
    <col min="10866" max="10866" width="11.7109375" style="13" customWidth="1"/>
    <col min="10867" max="10867" width="12.85546875" style="13" customWidth="1"/>
    <col min="10868" max="10868" width="11.7109375" style="13" customWidth="1"/>
    <col min="10869" max="10869" width="12.7109375" style="13" customWidth="1"/>
    <col min="10870" max="10870" width="11.7109375" style="13" customWidth="1"/>
    <col min="10871" max="10871" width="13" style="13" customWidth="1"/>
    <col min="10872" max="10883" width="11.7109375" style="13" customWidth="1"/>
    <col min="10884" max="10884" width="12.5703125" style="13" customWidth="1"/>
    <col min="10885" max="10885" width="11.7109375" style="13" customWidth="1"/>
    <col min="10886" max="10886" width="13" style="13" customWidth="1"/>
    <col min="10887" max="10892" width="11.7109375" style="13" customWidth="1"/>
    <col min="10893" max="10893" width="13.7109375" style="13" customWidth="1"/>
    <col min="10894" max="10894" width="13.140625" style="13" customWidth="1"/>
    <col min="10895" max="10898" width="13" style="13" customWidth="1"/>
    <col min="10899" max="10905" width="11.7109375" style="13" customWidth="1"/>
    <col min="10906" max="10906" width="10.85546875" style="13" customWidth="1"/>
    <col min="10907" max="10907" width="11.7109375" style="13" customWidth="1"/>
    <col min="10908" max="10910" width="22.7109375" style="13" customWidth="1"/>
    <col min="10911" max="10913" width="20.7109375" style="13" customWidth="1"/>
    <col min="10914" max="11101" width="8.85546875" style="13"/>
    <col min="11102" max="11102" width="6.140625" style="13" customWidth="1"/>
    <col min="11103" max="11103" width="20.28515625" style="13" customWidth="1"/>
    <col min="11104" max="11104" width="12.42578125" style="13" customWidth="1"/>
    <col min="11105" max="11105" width="13" style="13" customWidth="1"/>
    <col min="11106" max="11106" width="12.5703125" style="13" customWidth="1"/>
    <col min="11107" max="11120" width="11.7109375" style="13" customWidth="1"/>
    <col min="11121" max="11121" width="12.28515625" style="13" customWidth="1"/>
    <col min="11122" max="11122" width="11.7109375" style="13" customWidth="1"/>
    <col min="11123" max="11123" width="12.85546875" style="13" customWidth="1"/>
    <col min="11124" max="11124" width="11.7109375" style="13" customWidth="1"/>
    <col min="11125" max="11125" width="12.7109375" style="13" customWidth="1"/>
    <col min="11126" max="11126" width="11.7109375" style="13" customWidth="1"/>
    <col min="11127" max="11127" width="13" style="13" customWidth="1"/>
    <col min="11128" max="11139" width="11.7109375" style="13" customWidth="1"/>
    <col min="11140" max="11140" width="12.5703125" style="13" customWidth="1"/>
    <col min="11141" max="11141" width="11.7109375" style="13" customWidth="1"/>
    <col min="11142" max="11142" width="13" style="13" customWidth="1"/>
    <col min="11143" max="11148" width="11.7109375" style="13" customWidth="1"/>
    <col min="11149" max="11149" width="13.7109375" style="13" customWidth="1"/>
    <col min="11150" max="11150" width="13.140625" style="13" customWidth="1"/>
    <col min="11151" max="11154" width="13" style="13" customWidth="1"/>
    <col min="11155" max="11161" width="11.7109375" style="13" customWidth="1"/>
    <col min="11162" max="11162" width="10.85546875" style="13" customWidth="1"/>
    <col min="11163" max="11163" width="11.7109375" style="13" customWidth="1"/>
    <col min="11164" max="11166" width="22.7109375" style="13" customWidth="1"/>
    <col min="11167" max="11169" width="20.7109375" style="13" customWidth="1"/>
    <col min="11170" max="11357" width="8.85546875" style="13"/>
    <col min="11358" max="11358" width="6.140625" style="13" customWidth="1"/>
    <col min="11359" max="11359" width="20.28515625" style="13" customWidth="1"/>
    <col min="11360" max="11360" width="12.42578125" style="13" customWidth="1"/>
    <col min="11361" max="11361" width="13" style="13" customWidth="1"/>
    <col min="11362" max="11362" width="12.5703125" style="13" customWidth="1"/>
    <col min="11363" max="11376" width="11.7109375" style="13" customWidth="1"/>
    <col min="11377" max="11377" width="12.28515625" style="13" customWidth="1"/>
    <col min="11378" max="11378" width="11.7109375" style="13" customWidth="1"/>
    <col min="11379" max="11379" width="12.85546875" style="13" customWidth="1"/>
    <col min="11380" max="11380" width="11.7109375" style="13" customWidth="1"/>
    <col min="11381" max="11381" width="12.7109375" style="13" customWidth="1"/>
    <col min="11382" max="11382" width="11.7109375" style="13" customWidth="1"/>
    <col min="11383" max="11383" width="13" style="13" customWidth="1"/>
    <col min="11384" max="11395" width="11.7109375" style="13" customWidth="1"/>
    <col min="11396" max="11396" width="12.5703125" style="13" customWidth="1"/>
    <col min="11397" max="11397" width="11.7109375" style="13" customWidth="1"/>
    <col min="11398" max="11398" width="13" style="13" customWidth="1"/>
    <col min="11399" max="11404" width="11.7109375" style="13" customWidth="1"/>
    <col min="11405" max="11405" width="13.7109375" style="13" customWidth="1"/>
    <col min="11406" max="11406" width="13.140625" style="13" customWidth="1"/>
    <col min="11407" max="11410" width="13" style="13" customWidth="1"/>
    <col min="11411" max="11417" width="11.7109375" style="13" customWidth="1"/>
    <col min="11418" max="11418" width="10.85546875" style="13" customWidth="1"/>
    <col min="11419" max="11419" width="11.7109375" style="13" customWidth="1"/>
    <col min="11420" max="11422" width="22.7109375" style="13" customWidth="1"/>
    <col min="11423" max="11425" width="20.7109375" style="13" customWidth="1"/>
    <col min="11426" max="11613" width="8.85546875" style="13"/>
    <col min="11614" max="11614" width="6.140625" style="13" customWidth="1"/>
    <col min="11615" max="11615" width="20.28515625" style="13" customWidth="1"/>
    <col min="11616" max="11616" width="12.42578125" style="13" customWidth="1"/>
    <col min="11617" max="11617" width="13" style="13" customWidth="1"/>
    <col min="11618" max="11618" width="12.5703125" style="13" customWidth="1"/>
    <col min="11619" max="11632" width="11.7109375" style="13" customWidth="1"/>
    <col min="11633" max="11633" width="12.28515625" style="13" customWidth="1"/>
    <col min="11634" max="11634" width="11.7109375" style="13" customWidth="1"/>
    <col min="11635" max="11635" width="12.85546875" style="13" customWidth="1"/>
    <col min="11636" max="11636" width="11.7109375" style="13" customWidth="1"/>
    <col min="11637" max="11637" width="12.7109375" style="13" customWidth="1"/>
    <col min="11638" max="11638" width="11.7109375" style="13" customWidth="1"/>
    <col min="11639" max="11639" width="13" style="13" customWidth="1"/>
    <col min="11640" max="11651" width="11.7109375" style="13" customWidth="1"/>
    <col min="11652" max="11652" width="12.5703125" style="13" customWidth="1"/>
    <col min="11653" max="11653" width="11.7109375" style="13" customWidth="1"/>
    <col min="11654" max="11654" width="13" style="13" customWidth="1"/>
    <col min="11655" max="11660" width="11.7109375" style="13" customWidth="1"/>
    <col min="11661" max="11661" width="13.7109375" style="13" customWidth="1"/>
    <col min="11662" max="11662" width="13.140625" style="13" customWidth="1"/>
    <col min="11663" max="11666" width="13" style="13" customWidth="1"/>
    <col min="11667" max="11673" width="11.7109375" style="13" customWidth="1"/>
    <col min="11674" max="11674" width="10.85546875" style="13" customWidth="1"/>
    <col min="11675" max="11675" width="11.7109375" style="13" customWidth="1"/>
    <col min="11676" max="11678" width="22.7109375" style="13" customWidth="1"/>
    <col min="11679" max="11681" width="20.7109375" style="13" customWidth="1"/>
    <col min="11682" max="11869" width="8.85546875" style="13"/>
    <col min="11870" max="11870" width="6.140625" style="13" customWidth="1"/>
    <col min="11871" max="11871" width="20.28515625" style="13" customWidth="1"/>
    <col min="11872" max="11872" width="12.42578125" style="13" customWidth="1"/>
    <col min="11873" max="11873" width="13" style="13" customWidth="1"/>
    <col min="11874" max="11874" width="12.5703125" style="13" customWidth="1"/>
    <col min="11875" max="11888" width="11.7109375" style="13" customWidth="1"/>
    <col min="11889" max="11889" width="12.28515625" style="13" customWidth="1"/>
    <col min="11890" max="11890" width="11.7109375" style="13" customWidth="1"/>
    <col min="11891" max="11891" width="12.85546875" style="13" customWidth="1"/>
    <col min="11892" max="11892" width="11.7109375" style="13" customWidth="1"/>
    <col min="11893" max="11893" width="12.7109375" style="13" customWidth="1"/>
    <col min="11894" max="11894" width="11.7109375" style="13" customWidth="1"/>
    <col min="11895" max="11895" width="13" style="13" customWidth="1"/>
    <col min="11896" max="11907" width="11.7109375" style="13" customWidth="1"/>
    <col min="11908" max="11908" width="12.5703125" style="13" customWidth="1"/>
    <col min="11909" max="11909" width="11.7109375" style="13" customWidth="1"/>
    <col min="11910" max="11910" width="13" style="13" customWidth="1"/>
    <col min="11911" max="11916" width="11.7109375" style="13" customWidth="1"/>
    <col min="11917" max="11917" width="13.7109375" style="13" customWidth="1"/>
    <col min="11918" max="11918" width="13.140625" style="13" customWidth="1"/>
    <col min="11919" max="11922" width="13" style="13" customWidth="1"/>
    <col min="11923" max="11929" width="11.7109375" style="13" customWidth="1"/>
    <col min="11930" max="11930" width="10.85546875" style="13" customWidth="1"/>
    <col min="11931" max="11931" width="11.7109375" style="13" customWidth="1"/>
    <col min="11932" max="11934" width="22.7109375" style="13" customWidth="1"/>
    <col min="11935" max="11937" width="20.7109375" style="13" customWidth="1"/>
    <col min="11938" max="12125" width="8.85546875" style="13"/>
    <col min="12126" max="12126" width="6.140625" style="13" customWidth="1"/>
    <col min="12127" max="12127" width="20.28515625" style="13" customWidth="1"/>
    <col min="12128" max="12128" width="12.42578125" style="13" customWidth="1"/>
    <col min="12129" max="12129" width="13" style="13" customWidth="1"/>
    <col min="12130" max="12130" width="12.5703125" style="13" customWidth="1"/>
    <col min="12131" max="12144" width="11.7109375" style="13" customWidth="1"/>
    <col min="12145" max="12145" width="12.28515625" style="13" customWidth="1"/>
    <col min="12146" max="12146" width="11.7109375" style="13" customWidth="1"/>
    <col min="12147" max="12147" width="12.85546875" style="13" customWidth="1"/>
    <col min="12148" max="12148" width="11.7109375" style="13" customWidth="1"/>
    <col min="12149" max="12149" width="12.7109375" style="13" customWidth="1"/>
    <col min="12150" max="12150" width="11.7109375" style="13" customWidth="1"/>
    <col min="12151" max="12151" width="13" style="13" customWidth="1"/>
    <col min="12152" max="12163" width="11.7109375" style="13" customWidth="1"/>
    <col min="12164" max="12164" width="12.5703125" style="13" customWidth="1"/>
    <col min="12165" max="12165" width="11.7109375" style="13" customWidth="1"/>
    <col min="12166" max="12166" width="13" style="13" customWidth="1"/>
    <col min="12167" max="12172" width="11.7109375" style="13" customWidth="1"/>
    <col min="12173" max="12173" width="13.7109375" style="13" customWidth="1"/>
    <col min="12174" max="12174" width="13.140625" style="13" customWidth="1"/>
    <col min="12175" max="12178" width="13" style="13" customWidth="1"/>
    <col min="12179" max="12185" width="11.7109375" style="13" customWidth="1"/>
    <col min="12186" max="12186" width="10.85546875" style="13" customWidth="1"/>
    <col min="12187" max="12187" width="11.7109375" style="13" customWidth="1"/>
    <col min="12188" max="12190" width="22.7109375" style="13" customWidth="1"/>
    <col min="12191" max="12193" width="20.7109375" style="13" customWidth="1"/>
    <col min="12194" max="12381" width="8.85546875" style="13"/>
    <col min="12382" max="12382" width="6.140625" style="13" customWidth="1"/>
    <col min="12383" max="12383" width="20.28515625" style="13" customWidth="1"/>
    <col min="12384" max="12384" width="12.42578125" style="13" customWidth="1"/>
    <col min="12385" max="12385" width="13" style="13" customWidth="1"/>
    <col min="12386" max="12386" width="12.5703125" style="13" customWidth="1"/>
    <col min="12387" max="12400" width="11.7109375" style="13" customWidth="1"/>
    <col min="12401" max="12401" width="12.28515625" style="13" customWidth="1"/>
    <col min="12402" max="12402" width="11.7109375" style="13" customWidth="1"/>
    <col min="12403" max="12403" width="12.85546875" style="13" customWidth="1"/>
    <col min="12404" max="12404" width="11.7109375" style="13" customWidth="1"/>
    <col min="12405" max="12405" width="12.7109375" style="13" customWidth="1"/>
    <col min="12406" max="12406" width="11.7109375" style="13" customWidth="1"/>
    <col min="12407" max="12407" width="13" style="13" customWidth="1"/>
    <col min="12408" max="12419" width="11.7109375" style="13" customWidth="1"/>
    <col min="12420" max="12420" width="12.5703125" style="13" customWidth="1"/>
    <col min="12421" max="12421" width="11.7109375" style="13" customWidth="1"/>
    <col min="12422" max="12422" width="13" style="13" customWidth="1"/>
    <col min="12423" max="12428" width="11.7109375" style="13" customWidth="1"/>
    <col min="12429" max="12429" width="13.7109375" style="13" customWidth="1"/>
    <col min="12430" max="12430" width="13.140625" style="13" customWidth="1"/>
    <col min="12431" max="12434" width="13" style="13" customWidth="1"/>
    <col min="12435" max="12441" width="11.7109375" style="13" customWidth="1"/>
    <col min="12442" max="12442" width="10.85546875" style="13" customWidth="1"/>
    <col min="12443" max="12443" width="11.7109375" style="13" customWidth="1"/>
    <col min="12444" max="12446" width="22.7109375" style="13" customWidth="1"/>
    <col min="12447" max="12449" width="20.7109375" style="13" customWidth="1"/>
    <col min="12450" max="12637" width="8.85546875" style="13"/>
    <col min="12638" max="12638" width="6.140625" style="13" customWidth="1"/>
    <col min="12639" max="12639" width="20.28515625" style="13" customWidth="1"/>
    <col min="12640" max="12640" width="12.42578125" style="13" customWidth="1"/>
    <col min="12641" max="12641" width="13" style="13" customWidth="1"/>
    <col min="12642" max="12642" width="12.5703125" style="13" customWidth="1"/>
    <col min="12643" max="12656" width="11.7109375" style="13" customWidth="1"/>
    <col min="12657" max="12657" width="12.28515625" style="13" customWidth="1"/>
    <col min="12658" max="12658" width="11.7109375" style="13" customWidth="1"/>
    <col min="12659" max="12659" width="12.85546875" style="13" customWidth="1"/>
    <col min="12660" max="12660" width="11.7109375" style="13" customWidth="1"/>
    <col min="12661" max="12661" width="12.7109375" style="13" customWidth="1"/>
    <col min="12662" max="12662" width="11.7109375" style="13" customWidth="1"/>
    <col min="12663" max="12663" width="13" style="13" customWidth="1"/>
    <col min="12664" max="12675" width="11.7109375" style="13" customWidth="1"/>
    <col min="12676" max="12676" width="12.5703125" style="13" customWidth="1"/>
    <col min="12677" max="12677" width="11.7109375" style="13" customWidth="1"/>
    <col min="12678" max="12678" width="13" style="13" customWidth="1"/>
    <col min="12679" max="12684" width="11.7109375" style="13" customWidth="1"/>
    <col min="12685" max="12685" width="13.7109375" style="13" customWidth="1"/>
    <col min="12686" max="12686" width="13.140625" style="13" customWidth="1"/>
    <col min="12687" max="12690" width="13" style="13" customWidth="1"/>
    <col min="12691" max="12697" width="11.7109375" style="13" customWidth="1"/>
    <col min="12698" max="12698" width="10.85546875" style="13" customWidth="1"/>
    <col min="12699" max="12699" width="11.7109375" style="13" customWidth="1"/>
    <col min="12700" max="12702" width="22.7109375" style="13" customWidth="1"/>
    <col min="12703" max="12705" width="20.7109375" style="13" customWidth="1"/>
    <col min="12706" max="12893" width="8.85546875" style="13"/>
    <col min="12894" max="12894" width="6.140625" style="13" customWidth="1"/>
    <col min="12895" max="12895" width="20.28515625" style="13" customWidth="1"/>
    <col min="12896" max="12896" width="12.42578125" style="13" customWidth="1"/>
    <col min="12897" max="12897" width="13" style="13" customWidth="1"/>
    <col min="12898" max="12898" width="12.5703125" style="13" customWidth="1"/>
    <col min="12899" max="12912" width="11.7109375" style="13" customWidth="1"/>
    <col min="12913" max="12913" width="12.28515625" style="13" customWidth="1"/>
    <col min="12914" max="12914" width="11.7109375" style="13" customWidth="1"/>
    <col min="12915" max="12915" width="12.85546875" style="13" customWidth="1"/>
    <col min="12916" max="12916" width="11.7109375" style="13" customWidth="1"/>
    <col min="12917" max="12917" width="12.7109375" style="13" customWidth="1"/>
    <col min="12918" max="12918" width="11.7109375" style="13" customWidth="1"/>
    <col min="12919" max="12919" width="13" style="13" customWidth="1"/>
    <col min="12920" max="12931" width="11.7109375" style="13" customWidth="1"/>
    <col min="12932" max="12932" width="12.5703125" style="13" customWidth="1"/>
    <col min="12933" max="12933" width="11.7109375" style="13" customWidth="1"/>
    <col min="12934" max="12934" width="13" style="13" customWidth="1"/>
    <col min="12935" max="12940" width="11.7109375" style="13" customWidth="1"/>
    <col min="12941" max="12941" width="13.7109375" style="13" customWidth="1"/>
    <col min="12942" max="12942" width="13.140625" style="13" customWidth="1"/>
    <col min="12943" max="12946" width="13" style="13" customWidth="1"/>
    <col min="12947" max="12953" width="11.7109375" style="13" customWidth="1"/>
    <col min="12954" max="12954" width="10.85546875" style="13" customWidth="1"/>
    <col min="12955" max="12955" width="11.7109375" style="13" customWidth="1"/>
    <col min="12956" max="12958" width="22.7109375" style="13" customWidth="1"/>
    <col min="12959" max="12961" width="20.7109375" style="13" customWidth="1"/>
    <col min="12962" max="13149" width="8.85546875" style="13"/>
    <col min="13150" max="13150" width="6.140625" style="13" customWidth="1"/>
    <col min="13151" max="13151" width="20.28515625" style="13" customWidth="1"/>
    <col min="13152" max="13152" width="12.42578125" style="13" customWidth="1"/>
    <col min="13153" max="13153" width="13" style="13" customWidth="1"/>
    <col min="13154" max="13154" width="12.5703125" style="13" customWidth="1"/>
    <col min="13155" max="13168" width="11.7109375" style="13" customWidth="1"/>
    <col min="13169" max="13169" width="12.28515625" style="13" customWidth="1"/>
    <col min="13170" max="13170" width="11.7109375" style="13" customWidth="1"/>
    <col min="13171" max="13171" width="12.85546875" style="13" customWidth="1"/>
    <col min="13172" max="13172" width="11.7109375" style="13" customWidth="1"/>
    <col min="13173" max="13173" width="12.7109375" style="13" customWidth="1"/>
    <col min="13174" max="13174" width="11.7109375" style="13" customWidth="1"/>
    <col min="13175" max="13175" width="13" style="13" customWidth="1"/>
    <col min="13176" max="13187" width="11.7109375" style="13" customWidth="1"/>
    <col min="13188" max="13188" width="12.5703125" style="13" customWidth="1"/>
    <col min="13189" max="13189" width="11.7109375" style="13" customWidth="1"/>
    <col min="13190" max="13190" width="13" style="13" customWidth="1"/>
    <col min="13191" max="13196" width="11.7109375" style="13" customWidth="1"/>
    <col min="13197" max="13197" width="13.7109375" style="13" customWidth="1"/>
    <col min="13198" max="13198" width="13.140625" style="13" customWidth="1"/>
    <col min="13199" max="13202" width="13" style="13" customWidth="1"/>
    <col min="13203" max="13209" width="11.7109375" style="13" customWidth="1"/>
    <col min="13210" max="13210" width="10.85546875" style="13" customWidth="1"/>
    <col min="13211" max="13211" width="11.7109375" style="13" customWidth="1"/>
    <col min="13212" max="13214" width="22.7109375" style="13" customWidth="1"/>
    <col min="13215" max="13217" width="20.7109375" style="13" customWidth="1"/>
    <col min="13218" max="13405" width="8.85546875" style="13"/>
    <col min="13406" max="13406" width="6.140625" style="13" customWidth="1"/>
    <col min="13407" max="13407" width="20.28515625" style="13" customWidth="1"/>
    <col min="13408" max="13408" width="12.42578125" style="13" customWidth="1"/>
    <col min="13409" max="13409" width="13" style="13" customWidth="1"/>
    <col min="13410" max="13410" width="12.5703125" style="13" customWidth="1"/>
    <col min="13411" max="13424" width="11.7109375" style="13" customWidth="1"/>
    <col min="13425" max="13425" width="12.28515625" style="13" customWidth="1"/>
    <col min="13426" max="13426" width="11.7109375" style="13" customWidth="1"/>
    <col min="13427" max="13427" width="12.85546875" style="13" customWidth="1"/>
    <col min="13428" max="13428" width="11.7109375" style="13" customWidth="1"/>
    <col min="13429" max="13429" width="12.7109375" style="13" customWidth="1"/>
    <col min="13430" max="13430" width="11.7109375" style="13" customWidth="1"/>
    <col min="13431" max="13431" width="13" style="13" customWidth="1"/>
    <col min="13432" max="13443" width="11.7109375" style="13" customWidth="1"/>
    <col min="13444" max="13444" width="12.5703125" style="13" customWidth="1"/>
    <col min="13445" max="13445" width="11.7109375" style="13" customWidth="1"/>
    <col min="13446" max="13446" width="13" style="13" customWidth="1"/>
    <col min="13447" max="13452" width="11.7109375" style="13" customWidth="1"/>
    <col min="13453" max="13453" width="13.7109375" style="13" customWidth="1"/>
    <col min="13454" max="13454" width="13.140625" style="13" customWidth="1"/>
    <col min="13455" max="13458" width="13" style="13" customWidth="1"/>
    <col min="13459" max="13465" width="11.7109375" style="13" customWidth="1"/>
    <col min="13466" max="13466" width="10.85546875" style="13" customWidth="1"/>
    <col min="13467" max="13467" width="11.7109375" style="13" customWidth="1"/>
    <col min="13468" max="13470" width="22.7109375" style="13" customWidth="1"/>
    <col min="13471" max="13473" width="20.7109375" style="13" customWidth="1"/>
    <col min="13474" max="13661" width="8.85546875" style="13"/>
    <col min="13662" max="13662" width="6.140625" style="13" customWidth="1"/>
    <col min="13663" max="13663" width="20.28515625" style="13" customWidth="1"/>
    <col min="13664" max="13664" width="12.42578125" style="13" customWidth="1"/>
    <col min="13665" max="13665" width="13" style="13" customWidth="1"/>
    <col min="13666" max="13666" width="12.5703125" style="13" customWidth="1"/>
    <col min="13667" max="13680" width="11.7109375" style="13" customWidth="1"/>
    <col min="13681" max="13681" width="12.28515625" style="13" customWidth="1"/>
    <col min="13682" max="13682" width="11.7109375" style="13" customWidth="1"/>
    <col min="13683" max="13683" width="12.85546875" style="13" customWidth="1"/>
    <col min="13684" max="13684" width="11.7109375" style="13" customWidth="1"/>
    <col min="13685" max="13685" width="12.7109375" style="13" customWidth="1"/>
    <col min="13686" max="13686" width="11.7109375" style="13" customWidth="1"/>
    <col min="13687" max="13687" width="13" style="13" customWidth="1"/>
    <col min="13688" max="13699" width="11.7109375" style="13" customWidth="1"/>
    <col min="13700" max="13700" width="12.5703125" style="13" customWidth="1"/>
    <col min="13701" max="13701" width="11.7109375" style="13" customWidth="1"/>
    <col min="13702" max="13702" width="13" style="13" customWidth="1"/>
    <col min="13703" max="13708" width="11.7109375" style="13" customWidth="1"/>
    <col min="13709" max="13709" width="13.7109375" style="13" customWidth="1"/>
    <col min="13710" max="13710" width="13.140625" style="13" customWidth="1"/>
    <col min="13711" max="13714" width="13" style="13" customWidth="1"/>
    <col min="13715" max="13721" width="11.7109375" style="13" customWidth="1"/>
    <col min="13722" max="13722" width="10.85546875" style="13" customWidth="1"/>
    <col min="13723" max="13723" width="11.7109375" style="13" customWidth="1"/>
    <col min="13724" max="13726" width="22.7109375" style="13" customWidth="1"/>
    <col min="13727" max="13729" width="20.7109375" style="13" customWidth="1"/>
    <col min="13730" max="13917" width="8.85546875" style="13"/>
    <col min="13918" max="13918" width="6.140625" style="13" customWidth="1"/>
    <col min="13919" max="13919" width="20.28515625" style="13" customWidth="1"/>
    <col min="13920" max="13920" width="12.42578125" style="13" customWidth="1"/>
    <col min="13921" max="13921" width="13" style="13" customWidth="1"/>
    <col min="13922" max="13922" width="12.5703125" style="13" customWidth="1"/>
    <col min="13923" max="13936" width="11.7109375" style="13" customWidth="1"/>
    <col min="13937" max="13937" width="12.28515625" style="13" customWidth="1"/>
    <col min="13938" max="13938" width="11.7109375" style="13" customWidth="1"/>
    <col min="13939" max="13939" width="12.85546875" style="13" customWidth="1"/>
    <col min="13940" max="13940" width="11.7109375" style="13" customWidth="1"/>
    <col min="13941" max="13941" width="12.7109375" style="13" customWidth="1"/>
    <col min="13942" max="13942" width="11.7109375" style="13" customWidth="1"/>
    <col min="13943" max="13943" width="13" style="13" customWidth="1"/>
    <col min="13944" max="13955" width="11.7109375" style="13" customWidth="1"/>
    <col min="13956" max="13956" width="12.5703125" style="13" customWidth="1"/>
    <col min="13957" max="13957" width="11.7109375" style="13" customWidth="1"/>
    <col min="13958" max="13958" width="13" style="13" customWidth="1"/>
    <col min="13959" max="13964" width="11.7109375" style="13" customWidth="1"/>
    <col min="13965" max="13965" width="13.7109375" style="13" customWidth="1"/>
    <col min="13966" max="13966" width="13.140625" style="13" customWidth="1"/>
    <col min="13967" max="13970" width="13" style="13" customWidth="1"/>
    <col min="13971" max="13977" width="11.7109375" style="13" customWidth="1"/>
    <col min="13978" max="13978" width="10.85546875" style="13" customWidth="1"/>
    <col min="13979" max="13979" width="11.7109375" style="13" customWidth="1"/>
    <col min="13980" max="13982" width="22.7109375" style="13" customWidth="1"/>
    <col min="13983" max="13985" width="20.7109375" style="13" customWidth="1"/>
    <col min="13986" max="14173" width="8.85546875" style="13"/>
    <col min="14174" max="14174" width="6.140625" style="13" customWidth="1"/>
    <col min="14175" max="14175" width="20.28515625" style="13" customWidth="1"/>
    <col min="14176" max="14176" width="12.42578125" style="13" customWidth="1"/>
    <col min="14177" max="14177" width="13" style="13" customWidth="1"/>
    <col min="14178" max="14178" width="12.5703125" style="13" customWidth="1"/>
    <col min="14179" max="14192" width="11.7109375" style="13" customWidth="1"/>
    <col min="14193" max="14193" width="12.28515625" style="13" customWidth="1"/>
    <col min="14194" max="14194" width="11.7109375" style="13" customWidth="1"/>
    <col min="14195" max="14195" width="12.85546875" style="13" customWidth="1"/>
    <col min="14196" max="14196" width="11.7109375" style="13" customWidth="1"/>
    <col min="14197" max="14197" width="12.7109375" style="13" customWidth="1"/>
    <col min="14198" max="14198" width="11.7109375" style="13" customWidth="1"/>
    <col min="14199" max="14199" width="13" style="13" customWidth="1"/>
    <col min="14200" max="14211" width="11.7109375" style="13" customWidth="1"/>
    <col min="14212" max="14212" width="12.5703125" style="13" customWidth="1"/>
    <col min="14213" max="14213" width="11.7109375" style="13" customWidth="1"/>
    <col min="14214" max="14214" width="13" style="13" customWidth="1"/>
    <col min="14215" max="14220" width="11.7109375" style="13" customWidth="1"/>
    <col min="14221" max="14221" width="13.7109375" style="13" customWidth="1"/>
    <col min="14222" max="14222" width="13.140625" style="13" customWidth="1"/>
    <col min="14223" max="14226" width="13" style="13" customWidth="1"/>
    <col min="14227" max="14233" width="11.7109375" style="13" customWidth="1"/>
    <col min="14234" max="14234" width="10.85546875" style="13" customWidth="1"/>
    <col min="14235" max="14235" width="11.7109375" style="13" customWidth="1"/>
    <col min="14236" max="14238" width="22.7109375" style="13" customWidth="1"/>
    <col min="14239" max="14241" width="20.7109375" style="13" customWidth="1"/>
    <col min="14242" max="14429" width="8.85546875" style="13"/>
    <col min="14430" max="14430" width="6.140625" style="13" customWidth="1"/>
    <col min="14431" max="14431" width="20.28515625" style="13" customWidth="1"/>
    <col min="14432" max="14432" width="12.42578125" style="13" customWidth="1"/>
    <col min="14433" max="14433" width="13" style="13" customWidth="1"/>
    <col min="14434" max="14434" width="12.5703125" style="13" customWidth="1"/>
    <col min="14435" max="14448" width="11.7109375" style="13" customWidth="1"/>
    <col min="14449" max="14449" width="12.28515625" style="13" customWidth="1"/>
    <col min="14450" max="14450" width="11.7109375" style="13" customWidth="1"/>
    <col min="14451" max="14451" width="12.85546875" style="13" customWidth="1"/>
    <col min="14452" max="14452" width="11.7109375" style="13" customWidth="1"/>
    <col min="14453" max="14453" width="12.7109375" style="13" customWidth="1"/>
    <col min="14454" max="14454" width="11.7109375" style="13" customWidth="1"/>
    <col min="14455" max="14455" width="13" style="13" customWidth="1"/>
    <col min="14456" max="14467" width="11.7109375" style="13" customWidth="1"/>
    <col min="14468" max="14468" width="12.5703125" style="13" customWidth="1"/>
    <col min="14469" max="14469" width="11.7109375" style="13" customWidth="1"/>
    <col min="14470" max="14470" width="13" style="13" customWidth="1"/>
    <col min="14471" max="14476" width="11.7109375" style="13" customWidth="1"/>
    <col min="14477" max="14477" width="13.7109375" style="13" customWidth="1"/>
    <col min="14478" max="14478" width="13.140625" style="13" customWidth="1"/>
    <col min="14479" max="14482" width="13" style="13" customWidth="1"/>
    <col min="14483" max="14489" width="11.7109375" style="13" customWidth="1"/>
    <col min="14490" max="14490" width="10.85546875" style="13" customWidth="1"/>
    <col min="14491" max="14491" width="11.7109375" style="13" customWidth="1"/>
    <col min="14492" max="14494" width="22.7109375" style="13" customWidth="1"/>
    <col min="14495" max="14497" width="20.7109375" style="13" customWidth="1"/>
    <col min="14498" max="14685" width="8.85546875" style="13"/>
    <col min="14686" max="14686" width="6.140625" style="13" customWidth="1"/>
    <col min="14687" max="14687" width="20.28515625" style="13" customWidth="1"/>
    <col min="14688" max="14688" width="12.42578125" style="13" customWidth="1"/>
    <col min="14689" max="14689" width="13" style="13" customWidth="1"/>
    <col min="14690" max="14690" width="12.5703125" style="13" customWidth="1"/>
    <col min="14691" max="14704" width="11.7109375" style="13" customWidth="1"/>
    <col min="14705" max="14705" width="12.28515625" style="13" customWidth="1"/>
    <col min="14706" max="14706" width="11.7109375" style="13" customWidth="1"/>
    <col min="14707" max="14707" width="12.85546875" style="13" customWidth="1"/>
    <col min="14708" max="14708" width="11.7109375" style="13" customWidth="1"/>
    <col min="14709" max="14709" width="12.7109375" style="13" customWidth="1"/>
    <col min="14710" max="14710" width="11.7109375" style="13" customWidth="1"/>
    <col min="14711" max="14711" width="13" style="13" customWidth="1"/>
    <col min="14712" max="14723" width="11.7109375" style="13" customWidth="1"/>
    <col min="14724" max="14724" width="12.5703125" style="13" customWidth="1"/>
    <col min="14725" max="14725" width="11.7109375" style="13" customWidth="1"/>
    <col min="14726" max="14726" width="13" style="13" customWidth="1"/>
    <col min="14727" max="14732" width="11.7109375" style="13" customWidth="1"/>
    <col min="14733" max="14733" width="13.7109375" style="13" customWidth="1"/>
    <col min="14734" max="14734" width="13.140625" style="13" customWidth="1"/>
    <col min="14735" max="14738" width="13" style="13" customWidth="1"/>
    <col min="14739" max="14745" width="11.7109375" style="13" customWidth="1"/>
    <col min="14746" max="14746" width="10.85546875" style="13" customWidth="1"/>
    <col min="14747" max="14747" width="11.7109375" style="13" customWidth="1"/>
    <col min="14748" max="14750" width="22.7109375" style="13" customWidth="1"/>
    <col min="14751" max="14753" width="20.7109375" style="13" customWidth="1"/>
    <col min="14754" max="14941" width="8.85546875" style="13"/>
    <col min="14942" max="14942" width="6.140625" style="13" customWidth="1"/>
    <col min="14943" max="14943" width="20.28515625" style="13" customWidth="1"/>
    <col min="14944" max="14944" width="12.42578125" style="13" customWidth="1"/>
    <col min="14945" max="14945" width="13" style="13" customWidth="1"/>
    <col min="14946" max="14946" width="12.5703125" style="13" customWidth="1"/>
    <col min="14947" max="14960" width="11.7109375" style="13" customWidth="1"/>
    <col min="14961" max="14961" width="12.28515625" style="13" customWidth="1"/>
    <col min="14962" max="14962" width="11.7109375" style="13" customWidth="1"/>
    <col min="14963" max="14963" width="12.85546875" style="13" customWidth="1"/>
    <col min="14964" max="14964" width="11.7109375" style="13" customWidth="1"/>
    <col min="14965" max="14965" width="12.7109375" style="13" customWidth="1"/>
    <col min="14966" max="14966" width="11.7109375" style="13" customWidth="1"/>
    <col min="14967" max="14967" width="13" style="13" customWidth="1"/>
    <col min="14968" max="14979" width="11.7109375" style="13" customWidth="1"/>
    <col min="14980" max="14980" width="12.5703125" style="13" customWidth="1"/>
    <col min="14981" max="14981" width="11.7109375" style="13" customWidth="1"/>
    <col min="14982" max="14982" width="13" style="13" customWidth="1"/>
    <col min="14983" max="14988" width="11.7109375" style="13" customWidth="1"/>
    <col min="14989" max="14989" width="13.7109375" style="13" customWidth="1"/>
    <col min="14990" max="14990" width="13.140625" style="13" customWidth="1"/>
    <col min="14991" max="14994" width="13" style="13" customWidth="1"/>
    <col min="14995" max="15001" width="11.7109375" style="13" customWidth="1"/>
    <col min="15002" max="15002" width="10.85546875" style="13" customWidth="1"/>
    <col min="15003" max="15003" width="11.7109375" style="13" customWidth="1"/>
    <col min="15004" max="15006" width="22.7109375" style="13" customWidth="1"/>
    <col min="15007" max="15009" width="20.7109375" style="13" customWidth="1"/>
    <col min="15010" max="15197" width="8.85546875" style="13"/>
    <col min="15198" max="15198" width="6.140625" style="13" customWidth="1"/>
    <col min="15199" max="15199" width="20.28515625" style="13" customWidth="1"/>
    <col min="15200" max="15200" width="12.42578125" style="13" customWidth="1"/>
    <col min="15201" max="15201" width="13" style="13" customWidth="1"/>
    <col min="15202" max="15202" width="12.5703125" style="13" customWidth="1"/>
    <col min="15203" max="15216" width="11.7109375" style="13" customWidth="1"/>
    <col min="15217" max="15217" width="12.28515625" style="13" customWidth="1"/>
    <col min="15218" max="15218" width="11.7109375" style="13" customWidth="1"/>
    <col min="15219" max="15219" width="12.85546875" style="13" customWidth="1"/>
    <col min="15220" max="15220" width="11.7109375" style="13" customWidth="1"/>
    <col min="15221" max="15221" width="12.7109375" style="13" customWidth="1"/>
    <col min="15222" max="15222" width="11.7109375" style="13" customWidth="1"/>
    <col min="15223" max="15223" width="13" style="13" customWidth="1"/>
    <col min="15224" max="15235" width="11.7109375" style="13" customWidth="1"/>
    <col min="15236" max="15236" width="12.5703125" style="13" customWidth="1"/>
    <col min="15237" max="15237" width="11.7109375" style="13" customWidth="1"/>
    <col min="15238" max="15238" width="13" style="13" customWidth="1"/>
    <col min="15239" max="15244" width="11.7109375" style="13" customWidth="1"/>
    <col min="15245" max="15245" width="13.7109375" style="13" customWidth="1"/>
    <col min="15246" max="15246" width="13.140625" style="13" customWidth="1"/>
    <col min="15247" max="15250" width="13" style="13" customWidth="1"/>
    <col min="15251" max="15257" width="11.7109375" style="13" customWidth="1"/>
    <col min="15258" max="15258" width="10.85546875" style="13" customWidth="1"/>
    <col min="15259" max="15259" width="11.7109375" style="13" customWidth="1"/>
    <col min="15260" max="15262" width="22.7109375" style="13" customWidth="1"/>
    <col min="15263" max="15265" width="20.7109375" style="13" customWidth="1"/>
    <col min="15266" max="15453" width="8.85546875" style="13"/>
    <col min="15454" max="15454" width="6.140625" style="13" customWidth="1"/>
    <col min="15455" max="15455" width="20.28515625" style="13" customWidth="1"/>
    <col min="15456" max="15456" width="12.42578125" style="13" customWidth="1"/>
    <col min="15457" max="15457" width="13" style="13" customWidth="1"/>
    <col min="15458" max="15458" width="12.5703125" style="13" customWidth="1"/>
    <col min="15459" max="15472" width="11.7109375" style="13" customWidth="1"/>
    <col min="15473" max="15473" width="12.28515625" style="13" customWidth="1"/>
    <col min="15474" max="15474" width="11.7109375" style="13" customWidth="1"/>
    <col min="15475" max="15475" width="12.85546875" style="13" customWidth="1"/>
    <col min="15476" max="15476" width="11.7109375" style="13" customWidth="1"/>
    <col min="15477" max="15477" width="12.7109375" style="13" customWidth="1"/>
    <col min="15478" max="15478" width="11.7109375" style="13" customWidth="1"/>
    <col min="15479" max="15479" width="13" style="13" customWidth="1"/>
    <col min="15480" max="15491" width="11.7109375" style="13" customWidth="1"/>
    <col min="15492" max="15492" width="12.5703125" style="13" customWidth="1"/>
    <col min="15493" max="15493" width="11.7109375" style="13" customWidth="1"/>
    <col min="15494" max="15494" width="13" style="13" customWidth="1"/>
    <col min="15495" max="15500" width="11.7109375" style="13" customWidth="1"/>
    <col min="15501" max="15501" width="13.7109375" style="13" customWidth="1"/>
    <col min="15502" max="15502" width="13.140625" style="13" customWidth="1"/>
    <col min="15503" max="15506" width="13" style="13" customWidth="1"/>
    <col min="15507" max="15513" width="11.7109375" style="13" customWidth="1"/>
    <col min="15514" max="15514" width="10.85546875" style="13" customWidth="1"/>
    <col min="15515" max="15515" width="11.7109375" style="13" customWidth="1"/>
    <col min="15516" max="15518" width="22.7109375" style="13" customWidth="1"/>
    <col min="15519" max="15521" width="20.7109375" style="13" customWidth="1"/>
    <col min="15522" max="15709" width="8.85546875" style="13"/>
    <col min="15710" max="15710" width="6.140625" style="13" customWidth="1"/>
    <col min="15711" max="15711" width="20.28515625" style="13" customWidth="1"/>
    <col min="15712" max="15712" width="12.42578125" style="13" customWidth="1"/>
    <col min="15713" max="15713" width="13" style="13" customWidth="1"/>
    <col min="15714" max="15714" width="12.5703125" style="13" customWidth="1"/>
    <col min="15715" max="15728" width="11.7109375" style="13" customWidth="1"/>
    <col min="15729" max="15729" width="12.28515625" style="13" customWidth="1"/>
    <col min="15730" max="15730" width="11.7109375" style="13" customWidth="1"/>
    <col min="15731" max="15731" width="12.85546875" style="13" customWidth="1"/>
    <col min="15732" max="15732" width="11.7109375" style="13" customWidth="1"/>
    <col min="15733" max="15733" width="12.7109375" style="13" customWidth="1"/>
    <col min="15734" max="15734" width="11.7109375" style="13" customWidth="1"/>
    <col min="15735" max="15735" width="13" style="13" customWidth="1"/>
    <col min="15736" max="15747" width="11.7109375" style="13" customWidth="1"/>
    <col min="15748" max="15748" width="12.5703125" style="13" customWidth="1"/>
    <col min="15749" max="15749" width="11.7109375" style="13" customWidth="1"/>
    <col min="15750" max="15750" width="13" style="13" customWidth="1"/>
    <col min="15751" max="15756" width="11.7109375" style="13" customWidth="1"/>
    <col min="15757" max="15757" width="13.7109375" style="13" customWidth="1"/>
    <col min="15758" max="15758" width="13.140625" style="13" customWidth="1"/>
    <col min="15759" max="15762" width="13" style="13" customWidth="1"/>
    <col min="15763" max="15769" width="11.7109375" style="13" customWidth="1"/>
    <col min="15770" max="15770" width="10.85546875" style="13" customWidth="1"/>
    <col min="15771" max="15771" width="11.7109375" style="13" customWidth="1"/>
    <col min="15772" max="15774" width="22.7109375" style="13" customWidth="1"/>
    <col min="15775" max="15777" width="20.7109375" style="13" customWidth="1"/>
    <col min="15778" max="15965" width="8.85546875" style="13"/>
    <col min="15966" max="15966" width="6.140625" style="13" customWidth="1"/>
    <col min="15967" max="15967" width="20.28515625" style="13" customWidth="1"/>
    <col min="15968" max="15968" width="12.42578125" style="13" customWidth="1"/>
    <col min="15969" max="15969" width="13" style="13" customWidth="1"/>
    <col min="15970" max="15970" width="12.5703125" style="13" customWidth="1"/>
    <col min="15971" max="15984" width="11.7109375" style="13" customWidth="1"/>
    <col min="15985" max="15985" width="12.28515625" style="13" customWidth="1"/>
    <col min="15986" max="15986" width="11.7109375" style="13" customWidth="1"/>
    <col min="15987" max="15987" width="12.85546875" style="13" customWidth="1"/>
    <col min="15988" max="15988" width="11.7109375" style="13" customWidth="1"/>
    <col min="15989" max="15989" width="12.7109375" style="13" customWidth="1"/>
    <col min="15990" max="15990" width="11.7109375" style="13" customWidth="1"/>
    <col min="15991" max="15991" width="13" style="13" customWidth="1"/>
    <col min="15992" max="16003" width="11.7109375" style="13" customWidth="1"/>
    <col min="16004" max="16004" width="12.5703125" style="13" customWidth="1"/>
    <col min="16005" max="16005" width="11.7109375" style="13" customWidth="1"/>
    <col min="16006" max="16006" width="13" style="13" customWidth="1"/>
    <col min="16007" max="16012" width="11.7109375" style="13" customWidth="1"/>
    <col min="16013" max="16013" width="13.7109375" style="13" customWidth="1"/>
    <col min="16014" max="16014" width="13.140625" style="13" customWidth="1"/>
    <col min="16015" max="16018" width="13" style="13" customWidth="1"/>
    <col min="16019" max="16025" width="11.7109375" style="13" customWidth="1"/>
    <col min="16026" max="16026" width="10.85546875" style="13" customWidth="1"/>
    <col min="16027" max="16027" width="11.7109375" style="13" customWidth="1"/>
    <col min="16028" max="16030" width="22.7109375" style="13" customWidth="1"/>
    <col min="16031" max="16033" width="20.7109375" style="13" customWidth="1"/>
    <col min="16034" max="16384" width="8.85546875" style="13"/>
  </cols>
  <sheetData>
    <row r="1" spans="1:28" s="19" customFormat="1" ht="24.75" customHeight="1">
      <c r="A1" s="17"/>
      <c r="B1" s="18" t="s">
        <v>93</v>
      </c>
      <c r="C1" s="18"/>
      <c r="D1" s="18"/>
      <c r="E1" s="18"/>
      <c r="F1" s="18"/>
      <c r="G1" s="18"/>
      <c r="H1" s="18"/>
      <c r="I1" s="18"/>
      <c r="J1" s="18"/>
      <c r="K1" s="18" t="s">
        <v>94</v>
      </c>
      <c r="L1" s="18"/>
      <c r="M1" s="18"/>
      <c r="N1" s="18"/>
      <c r="O1" s="18"/>
      <c r="P1" s="18"/>
      <c r="Q1" s="18"/>
      <c r="R1" s="18"/>
      <c r="S1" s="18"/>
      <c r="T1" s="18" t="s">
        <v>95</v>
      </c>
      <c r="U1" s="18"/>
      <c r="V1" s="18"/>
      <c r="W1" s="18"/>
      <c r="X1" s="18"/>
      <c r="Y1" s="18"/>
      <c r="Z1" s="18"/>
      <c r="AA1" s="18"/>
      <c r="AB1" s="18"/>
    </row>
    <row r="2" spans="1:28" ht="15.75" customHeight="1">
      <c r="A2" s="42"/>
      <c r="B2" s="43" t="s">
        <v>57</v>
      </c>
      <c r="C2" s="44"/>
      <c r="D2" s="44"/>
      <c r="E2" s="44"/>
      <c r="F2" s="44"/>
      <c r="G2" s="44"/>
      <c r="H2" s="44"/>
      <c r="I2" s="44"/>
      <c r="J2" s="44"/>
      <c r="K2" s="43" t="s">
        <v>78</v>
      </c>
      <c r="L2" s="44"/>
      <c r="M2" s="44"/>
      <c r="N2" s="44"/>
      <c r="O2" s="44"/>
      <c r="P2" s="44"/>
      <c r="Q2" s="44"/>
      <c r="R2" s="44"/>
      <c r="S2" s="44"/>
      <c r="T2" s="43" t="s">
        <v>79</v>
      </c>
      <c r="U2" s="44"/>
      <c r="V2" s="44"/>
      <c r="W2" s="44"/>
      <c r="X2" s="44"/>
      <c r="Y2" s="44"/>
      <c r="Z2" s="44"/>
      <c r="AA2" s="44"/>
      <c r="AB2" s="44"/>
    </row>
    <row r="3" spans="1:28" s="22" customFormat="1" ht="32.25" customHeight="1">
      <c r="A3" s="78" t="s">
        <v>29</v>
      </c>
      <c r="B3" s="77" t="s">
        <v>80</v>
      </c>
      <c r="C3" s="80"/>
      <c r="D3" s="80"/>
      <c r="E3" s="77" t="s">
        <v>81</v>
      </c>
      <c r="F3" s="80"/>
      <c r="G3" s="80"/>
      <c r="H3" s="81" t="s">
        <v>82</v>
      </c>
      <c r="I3" s="84"/>
      <c r="J3" s="85"/>
      <c r="K3" s="77" t="s">
        <v>80</v>
      </c>
      <c r="L3" s="80"/>
      <c r="M3" s="80"/>
      <c r="N3" s="77" t="s">
        <v>81</v>
      </c>
      <c r="O3" s="80"/>
      <c r="P3" s="80"/>
      <c r="Q3" s="81" t="s">
        <v>82</v>
      </c>
      <c r="R3" s="84"/>
      <c r="S3" s="85"/>
      <c r="T3" s="77" t="s">
        <v>80</v>
      </c>
      <c r="U3" s="80"/>
      <c r="V3" s="80"/>
      <c r="W3" s="77" t="s">
        <v>81</v>
      </c>
      <c r="X3" s="80"/>
      <c r="Y3" s="80"/>
      <c r="Z3" s="81" t="s">
        <v>82</v>
      </c>
      <c r="AA3" s="84"/>
      <c r="AB3" s="85"/>
    </row>
    <row r="4" spans="1:28" s="22" customFormat="1" ht="20.25" customHeight="1">
      <c r="A4" s="79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  <c r="Q4" s="23" t="s">
        <v>34</v>
      </c>
      <c r="R4" s="23" t="s">
        <v>35</v>
      </c>
      <c r="S4" s="23" t="s">
        <v>36</v>
      </c>
      <c r="T4" s="23" t="s">
        <v>34</v>
      </c>
      <c r="U4" s="23" t="s">
        <v>35</v>
      </c>
      <c r="V4" s="23" t="s">
        <v>36</v>
      </c>
      <c r="W4" s="23" t="s">
        <v>34</v>
      </c>
      <c r="X4" s="23" t="s">
        <v>35</v>
      </c>
      <c r="Y4" s="23" t="s">
        <v>36</v>
      </c>
      <c r="Z4" s="23" t="s">
        <v>34</v>
      </c>
      <c r="AA4" s="23" t="s">
        <v>35</v>
      </c>
      <c r="AB4" s="23" t="s">
        <v>36</v>
      </c>
    </row>
    <row r="5" spans="1:28" s="24" customFormat="1" ht="18.75" customHeight="1">
      <c r="A5" s="5" t="s">
        <v>4</v>
      </c>
      <c r="B5" s="40">
        <v>61.7</v>
      </c>
      <c r="C5" s="40">
        <v>70.900000000000006</v>
      </c>
      <c r="D5" s="40">
        <v>64.900000000000006</v>
      </c>
      <c r="E5" s="40">
        <v>75</v>
      </c>
      <c r="F5" s="40">
        <v>85</v>
      </c>
      <c r="G5" s="40">
        <v>78.3</v>
      </c>
      <c r="H5" s="40" t="s">
        <v>37</v>
      </c>
      <c r="I5" s="40" t="s">
        <v>37</v>
      </c>
      <c r="J5" s="40" t="s">
        <v>38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s="24" customFormat="1" ht="18.75" customHeight="1">
      <c r="A6" s="5" t="s">
        <v>6</v>
      </c>
      <c r="B6" s="40">
        <v>64.5</v>
      </c>
      <c r="C6" s="40">
        <v>70.900000000000006</v>
      </c>
      <c r="D6" s="40">
        <v>67</v>
      </c>
      <c r="E6" s="40">
        <v>74.599999999999994</v>
      </c>
      <c r="F6" s="40">
        <v>83.4</v>
      </c>
      <c r="G6" s="40">
        <v>77.900000000000006</v>
      </c>
      <c r="H6" s="40" t="s">
        <v>37</v>
      </c>
      <c r="I6" s="40" t="s">
        <v>37</v>
      </c>
      <c r="J6" s="40" t="s">
        <v>38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4" customFormat="1" ht="18.75" customHeight="1">
      <c r="A7" s="5" t="s">
        <v>8</v>
      </c>
      <c r="B7" s="40">
        <v>56.2</v>
      </c>
      <c r="C7" s="40">
        <v>62.5</v>
      </c>
      <c r="D7" s="40">
        <v>58.7</v>
      </c>
      <c r="E7" s="40">
        <v>68</v>
      </c>
      <c r="F7" s="40">
        <v>79.400000000000006</v>
      </c>
      <c r="G7" s="40">
        <v>72.7</v>
      </c>
      <c r="H7" s="40">
        <v>79.8</v>
      </c>
      <c r="I7" s="40">
        <v>86.6</v>
      </c>
      <c r="J7" s="40">
        <v>82.5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54" customFormat="1" ht="18.75" customHeight="1">
      <c r="A8" s="46" t="s">
        <v>10</v>
      </c>
      <c r="B8" s="53">
        <v>40.1</v>
      </c>
      <c r="C8" s="53">
        <v>46</v>
      </c>
      <c r="D8" s="53">
        <v>42.6</v>
      </c>
      <c r="E8" s="53">
        <v>59.1</v>
      </c>
      <c r="F8" s="53">
        <v>65.099999999999994</v>
      </c>
      <c r="G8" s="53">
        <v>60.9</v>
      </c>
      <c r="H8" s="53">
        <v>67.5</v>
      </c>
      <c r="I8" s="53">
        <v>76.900000000000006</v>
      </c>
      <c r="J8" s="53">
        <v>71.3</v>
      </c>
      <c r="K8" s="53">
        <v>46.3</v>
      </c>
      <c r="L8" s="53">
        <v>54</v>
      </c>
      <c r="M8" s="53">
        <v>49.4</v>
      </c>
      <c r="N8" s="53">
        <v>64.3</v>
      </c>
      <c r="O8" s="53">
        <v>73.2</v>
      </c>
      <c r="P8" s="53">
        <v>67.8</v>
      </c>
      <c r="Q8" s="53">
        <v>74.3</v>
      </c>
      <c r="R8" s="53">
        <v>83.4</v>
      </c>
      <c r="S8" s="53">
        <v>77.7</v>
      </c>
      <c r="T8" s="53">
        <v>60.3</v>
      </c>
      <c r="U8" s="53">
        <v>66.099999999999994</v>
      </c>
      <c r="V8" s="53">
        <v>62.5</v>
      </c>
      <c r="W8" s="53">
        <v>75.7</v>
      </c>
      <c r="X8" s="53">
        <v>82.2</v>
      </c>
      <c r="Y8" s="53">
        <v>78.599999999999994</v>
      </c>
      <c r="Z8" s="53">
        <v>83.3</v>
      </c>
      <c r="AA8" s="53">
        <v>87.7</v>
      </c>
      <c r="AB8" s="53">
        <v>85</v>
      </c>
    </row>
    <row r="9" spans="1:28" s="54" customFormat="1" ht="18.75" customHeight="1">
      <c r="A9" s="46" t="s">
        <v>12</v>
      </c>
      <c r="B9" s="53">
        <v>43.8</v>
      </c>
      <c r="C9" s="53">
        <v>46.7</v>
      </c>
      <c r="D9" s="53">
        <v>45</v>
      </c>
      <c r="E9" s="53">
        <v>58.2</v>
      </c>
      <c r="F9" s="53">
        <v>65.2</v>
      </c>
      <c r="G9" s="53">
        <v>61.1</v>
      </c>
      <c r="H9" s="53">
        <v>70</v>
      </c>
      <c r="I9" s="53">
        <v>77.3</v>
      </c>
      <c r="J9" s="53">
        <v>72.900000000000006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s="24" customFormat="1" ht="18.75" customHeight="1">
      <c r="A10" s="5" t="s">
        <v>15</v>
      </c>
      <c r="B10" s="40">
        <v>41.4</v>
      </c>
      <c r="C10" s="40">
        <v>43</v>
      </c>
      <c r="D10" s="40">
        <v>42.1</v>
      </c>
      <c r="E10" s="40">
        <v>56.6</v>
      </c>
      <c r="F10" s="40">
        <v>61.7</v>
      </c>
      <c r="G10" s="40">
        <v>58.8</v>
      </c>
      <c r="H10" s="40">
        <v>66.7</v>
      </c>
      <c r="I10" s="40">
        <v>73.7</v>
      </c>
      <c r="J10" s="40">
        <v>69.599999999999994</v>
      </c>
      <c r="K10" s="40">
        <v>43.7</v>
      </c>
      <c r="L10" s="40">
        <v>48.5</v>
      </c>
      <c r="M10" s="40">
        <v>45.7</v>
      </c>
      <c r="N10" s="40">
        <v>64.7</v>
      </c>
      <c r="O10" s="40">
        <v>70.5</v>
      </c>
      <c r="P10" s="40">
        <v>67</v>
      </c>
      <c r="Q10" s="40" t="s">
        <v>37</v>
      </c>
      <c r="R10" s="40" t="s">
        <v>37</v>
      </c>
      <c r="S10" s="40" t="s">
        <v>38</v>
      </c>
      <c r="T10" s="40">
        <v>55</v>
      </c>
      <c r="U10" s="40">
        <v>58.9</v>
      </c>
      <c r="V10" s="40">
        <v>56.6</v>
      </c>
      <c r="W10" s="40">
        <v>62.3</v>
      </c>
      <c r="X10" s="40">
        <v>71.2</v>
      </c>
      <c r="Y10" s="40">
        <v>66</v>
      </c>
      <c r="Z10" s="40" t="s">
        <v>37</v>
      </c>
      <c r="AA10" s="40" t="s">
        <v>37</v>
      </c>
      <c r="AB10" s="40" t="s">
        <v>38</v>
      </c>
    </row>
    <row r="11" spans="1:28" s="24" customFormat="1" ht="18.75" customHeight="1">
      <c r="A11" s="5" t="s">
        <v>16</v>
      </c>
      <c r="B11" s="40">
        <v>39.700000000000003</v>
      </c>
      <c r="C11" s="40">
        <v>40.9</v>
      </c>
      <c r="D11" s="40">
        <v>40.200000000000003</v>
      </c>
      <c r="E11" s="40">
        <v>54.3</v>
      </c>
      <c r="F11" s="40">
        <v>59.5</v>
      </c>
      <c r="G11" s="40">
        <v>56.5</v>
      </c>
      <c r="H11" s="40">
        <v>67.3</v>
      </c>
      <c r="I11" s="40">
        <v>73.7</v>
      </c>
      <c r="J11" s="40">
        <v>70</v>
      </c>
      <c r="K11" s="40">
        <v>41</v>
      </c>
      <c r="L11" s="40">
        <v>45.2</v>
      </c>
      <c r="M11" s="40">
        <v>42.7</v>
      </c>
      <c r="N11" s="40">
        <v>61.9</v>
      </c>
      <c r="O11" s="40">
        <v>68.3</v>
      </c>
      <c r="P11" s="40">
        <v>64.5</v>
      </c>
      <c r="Q11" s="40">
        <v>75.5</v>
      </c>
      <c r="R11" s="40">
        <v>81</v>
      </c>
      <c r="S11" s="40">
        <v>77.599999999999994</v>
      </c>
      <c r="T11" s="40">
        <v>54.4</v>
      </c>
      <c r="U11" s="40">
        <v>60</v>
      </c>
      <c r="V11" s="40">
        <v>56.5</v>
      </c>
      <c r="W11" s="40">
        <v>73</v>
      </c>
      <c r="X11" s="40">
        <v>78.3</v>
      </c>
      <c r="Y11" s="40">
        <v>75.2</v>
      </c>
      <c r="Z11" s="40">
        <v>82.5</v>
      </c>
      <c r="AA11" s="40">
        <v>86.8</v>
      </c>
      <c r="AB11" s="40">
        <v>84.2</v>
      </c>
    </row>
    <row r="12" spans="1:28" s="24" customFormat="1" ht="18.75" customHeight="1">
      <c r="A12" s="5" t="s">
        <v>17</v>
      </c>
      <c r="B12" s="40">
        <v>37.5</v>
      </c>
      <c r="C12" s="40">
        <v>41.5</v>
      </c>
      <c r="D12" s="40">
        <v>39.200000000000003</v>
      </c>
      <c r="E12" s="40">
        <v>53.8</v>
      </c>
      <c r="F12" s="40">
        <v>59.3</v>
      </c>
      <c r="G12" s="40">
        <v>56.1</v>
      </c>
      <c r="H12" s="40">
        <v>66.599999999999994</v>
      </c>
      <c r="I12" s="40">
        <v>73</v>
      </c>
      <c r="J12" s="40">
        <v>69.3</v>
      </c>
      <c r="K12" s="40">
        <v>43.4</v>
      </c>
      <c r="L12" s="40">
        <v>46.4</v>
      </c>
      <c r="M12" s="40">
        <v>44.7</v>
      </c>
      <c r="N12" s="40">
        <v>60.6</v>
      </c>
      <c r="O12" s="40">
        <v>67.2</v>
      </c>
      <c r="P12" s="40">
        <v>63.3</v>
      </c>
      <c r="Q12" s="40">
        <v>68.099999999999994</v>
      </c>
      <c r="R12" s="40">
        <v>77.7</v>
      </c>
      <c r="S12" s="40">
        <v>77.2</v>
      </c>
      <c r="T12" s="40">
        <v>52.9</v>
      </c>
      <c r="U12" s="40">
        <v>58.1</v>
      </c>
      <c r="V12" s="40">
        <v>55.1</v>
      </c>
      <c r="W12" s="40">
        <v>71.3</v>
      </c>
      <c r="X12" s="40">
        <v>75.5</v>
      </c>
      <c r="Y12" s="40">
        <v>73</v>
      </c>
      <c r="Z12" s="40">
        <v>72.5</v>
      </c>
      <c r="AA12" s="40">
        <v>80.400000000000006</v>
      </c>
      <c r="AB12" s="40">
        <v>75.8</v>
      </c>
    </row>
    <row r="13" spans="1:28" s="24" customFormat="1" ht="18.75" customHeight="1">
      <c r="A13" s="5" t="s">
        <v>18</v>
      </c>
      <c r="B13" s="40">
        <v>40.9</v>
      </c>
      <c r="C13" s="40">
        <v>42.3</v>
      </c>
      <c r="D13" s="40">
        <v>41.5</v>
      </c>
      <c r="E13" s="40">
        <v>54.2</v>
      </c>
      <c r="F13" s="40">
        <v>59.2</v>
      </c>
      <c r="G13" s="40">
        <v>56.3</v>
      </c>
      <c r="H13" s="40">
        <v>64.5</v>
      </c>
      <c r="I13" s="40">
        <v>69.8</v>
      </c>
      <c r="J13" s="40">
        <v>66.7</v>
      </c>
      <c r="K13" s="40">
        <v>40.5</v>
      </c>
      <c r="L13" s="40">
        <v>42.8</v>
      </c>
      <c r="M13" s="40">
        <v>41.4</v>
      </c>
      <c r="N13" s="40">
        <v>59.9</v>
      </c>
      <c r="O13" s="40">
        <v>65.400000000000006</v>
      </c>
      <c r="P13" s="40">
        <v>62.2</v>
      </c>
      <c r="Q13" s="40">
        <v>72.7</v>
      </c>
      <c r="R13" s="40">
        <v>78.2</v>
      </c>
      <c r="S13" s="40">
        <v>74.900000000000006</v>
      </c>
      <c r="T13" s="40">
        <v>54.8</v>
      </c>
      <c r="U13" s="40">
        <v>56.8</v>
      </c>
      <c r="V13" s="40">
        <v>55.7</v>
      </c>
      <c r="W13" s="40">
        <v>70.099999999999994</v>
      </c>
      <c r="X13" s="40">
        <v>75.7</v>
      </c>
      <c r="Y13" s="40">
        <v>72.400000000000006</v>
      </c>
      <c r="Z13" s="40">
        <v>79.8</v>
      </c>
      <c r="AA13" s="40">
        <v>85.1</v>
      </c>
      <c r="AB13" s="40">
        <v>82.2</v>
      </c>
    </row>
    <row r="14" spans="1:28" s="24" customFormat="1" ht="18.75" customHeight="1">
      <c r="A14" s="5" t="s">
        <v>19</v>
      </c>
      <c r="B14" s="40">
        <v>39.799999999999997</v>
      </c>
      <c r="C14" s="40">
        <v>41</v>
      </c>
      <c r="D14" s="40">
        <v>40.299999999999997</v>
      </c>
      <c r="E14" s="40">
        <v>53.3</v>
      </c>
      <c r="F14" s="40">
        <v>57.7</v>
      </c>
      <c r="G14" s="40">
        <v>55.1</v>
      </c>
      <c r="H14" s="40">
        <v>64.900000000000006</v>
      </c>
      <c r="I14" s="40">
        <v>69.900000000000006</v>
      </c>
      <c r="J14" s="40">
        <v>67</v>
      </c>
      <c r="K14" s="40">
        <v>42.9</v>
      </c>
      <c r="L14" s="40">
        <v>44.9</v>
      </c>
      <c r="M14" s="40">
        <v>43.8</v>
      </c>
      <c r="N14" s="40">
        <v>60.5</v>
      </c>
      <c r="O14" s="40">
        <v>65</v>
      </c>
      <c r="P14" s="40">
        <v>62.3</v>
      </c>
      <c r="Q14" s="40">
        <v>72.2</v>
      </c>
      <c r="R14" s="40">
        <v>77</v>
      </c>
      <c r="S14" s="40">
        <v>73.400000000000006</v>
      </c>
      <c r="T14" s="40">
        <v>51</v>
      </c>
      <c r="U14" s="40">
        <v>54.2</v>
      </c>
      <c r="V14" s="40">
        <v>52.4</v>
      </c>
      <c r="W14" s="40">
        <v>69.5</v>
      </c>
      <c r="X14" s="40">
        <v>75.3</v>
      </c>
      <c r="Y14" s="40">
        <v>71.900000000000006</v>
      </c>
      <c r="Z14" s="40">
        <v>79.7</v>
      </c>
      <c r="AA14" s="40">
        <v>84.3</v>
      </c>
      <c r="AB14" s="40">
        <v>81.5</v>
      </c>
    </row>
    <row r="15" spans="1:28" s="54" customFormat="1" ht="18.75" customHeight="1">
      <c r="A15" s="46" t="s">
        <v>20</v>
      </c>
      <c r="B15" s="53">
        <v>39.700000000000003</v>
      </c>
      <c r="C15" s="53">
        <v>41.9</v>
      </c>
      <c r="D15" s="53">
        <v>40.700000000000003</v>
      </c>
      <c r="E15" s="53">
        <v>50.3</v>
      </c>
      <c r="F15" s="53">
        <v>57.7</v>
      </c>
      <c r="G15" s="53">
        <v>53.7</v>
      </c>
      <c r="H15" s="53">
        <v>66.400000000000006</v>
      </c>
      <c r="I15" s="53">
        <v>71.5</v>
      </c>
      <c r="J15" s="53">
        <v>68.599999999999994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</row>
    <row r="16" spans="1:28" s="24" customFormat="1" ht="18.75" customHeight="1">
      <c r="A16" s="5" t="s">
        <v>21</v>
      </c>
      <c r="B16" s="40">
        <v>38.4</v>
      </c>
      <c r="C16" s="40">
        <v>39.9</v>
      </c>
      <c r="D16" s="40">
        <v>39</v>
      </c>
      <c r="E16" s="40">
        <v>52.9</v>
      </c>
      <c r="F16" s="40">
        <v>56.9</v>
      </c>
      <c r="G16" s="40">
        <v>54.6</v>
      </c>
      <c r="H16" s="40">
        <v>64.2</v>
      </c>
      <c r="I16" s="40">
        <v>68.599999999999994</v>
      </c>
      <c r="J16" s="40">
        <v>66</v>
      </c>
      <c r="K16" s="40">
        <v>43.7</v>
      </c>
      <c r="L16" s="40">
        <v>47.1</v>
      </c>
      <c r="M16" s="40">
        <v>45.2</v>
      </c>
      <c r="N16" s="40">
        <v>58.6</v>
      </c>
      <c r="O16" s="40">
        <v>63.6</v>
      </c>
      <c r="P16" s="40">
        <v>60.7</v>
      </c>
      <c r="Q16" s="40">
        <v>71.099999999999994</v>
      </c>
      <c r="R16" s="40">
        <v>74.900000000000006</v>
      </c>
      <c r="S16" s="40">
        <v>72.7</v>
      </c>
      <c r="T16" s="40">
        <v>51</v>
      </c>
      <c r="U16" s="40">
        <v>54.1</v>
      </c>
      <c r="V16" s="40">
        <v>52.3</v>
      </c>
      <c r="W16" s="40">
        <v>67.3</v>
      </c>
      <c r="X16" s="40">
        <v>72.7</v>
      </c>
      <c r="Y16" s="40">
        <v>69.5</v>
      </c>
      <c r="Z16" s="40">
        <v>79.900000000000006</v>
      </c>
      <c r="AA16" s="40">
        <v>82.9</v>
      </c>
      <c r="AB16" s="40">
        <v>81.2</v>
      </c>
    </row>
    <row r="17" spans="1:28" s="24" customFormat="1" ht="18.75" customHeight="1">
      <c r="A17" s="5" t="s">
        <v>22</v>
      </c>
      <c r="B17" s="40">
        <v>35.85</v>
      </c>
      <c r="C17" s="40">
        <v>33.72</v>
      </c>
      <c r="D17" s="40">
        <v>34.89</v>
      </c>
      <c r="E17" s="40">
        <v>52.28</v>
      </c>
      <c r="F17" s="40">
        <v>53.45</v>
      </c>
      <c r="G17" s="40">
        <v>52.79</v>
      </c>
      <c r="H17" s="40">
        <v>60.72</v>
      </c>
      <c r="I17" s="40">
        <v>64.97</v>
      </c>
      <c r="J17" s="40">
        <v>62.58</v>
      </c>
      <c r="K17" s="40">
        <v>41.1</v>
      </c>
      <c r="L17" s="40">
        <v>41.9</v>
      </c>
      <c r="M17" s="40">
        <v>41.5</v>
      </c>
      <c r="N17" s="40">
        <v>58.2</v>
      </c>
      <c r="O17" s="40">
        <v>62.2</v>
      </c>
      <c r="P17" s="40">
        <v>59.9</v>
      </c>
      <c r="Q17" s="40">
        <v>69.7</v>
      </c>
      <c r="R17" s="40">
        <v>74.900000000000006</v>
      </c>
      <c r="S17" s="40">
        <v>71.900000000000006</v>
      </c>
      <c r="T17" s="40">
        <v>50.8</v>
      </c>
      <c r="U17" s="40">
        <v>52.1</v>
      </c>
      <c r="V17" s="40">
        <v>51.4</v>
      </c>
      <c r="W17" s="40">
        <v>66.900000000000006</v>
      </c>
      <c r="X17" s="40">
        <v>71.2</v>
      </c>
      <c r="Y17" s="40">
        <v>68.7</v>
      </c>
      <c r="Z17" s="40">
        <v>78.400000000000006</v>
      </c>
      <c r="AA17" s="40">
        <v>83</v>
      </c>
      <c r="AB17" s="40">
        <v>80.3</v>
      </c>
    </row>
    <row r="18" spans="1:28" s="54" customFormat="1" ht="18.75" customHeight="1">
      <c r="A18" s="46" t="s">
        <v>23</v>
      </c>
      <c r="B18" s="53">
        <v>33.74</v>
      </c>
      <c r="C18" s="53">
        <v>28.57</v>
      </c>
      <c r="D18" s="53">
        <v>31.47</v>
      </c>
      <c r="E18" s="53">
        <v>51.85</v>
      </c>
      <c r="F18" s="53">
        <v>52.92</v>
      </c>
      <c r="G18" s="53">
        <v>52.32</v>
      </c>
      <c r="H18" s="53">
        <v>60.98</v>
      </c>
      <c r="I18" s="53">
        <v>64.92</v>
      </c>
      <c r="J18" s="53">
        <v>62.69</v>
      </c>
      <c r="K18" s="53">
        <v>36.799999999999997</v>
      </c>
      <c r="L18" s="53">
        <v>36.200000000000003</v>
      </c>
      <c r="M18" s="53">
        <v>36.6</v>
      </c>
      <c r="N18" s="53">
        <v>57.3</v>
      </c>
      <c r="O18" s="53">
        <v>62.2</v>
      </c>
      <c r="P18" s="53">
        <v>59.4</v>
      </c>
      <c r="Q18" s="53">
        <v>71.400000000000006</v>
      </c>
      <c r="R18" s="53">
        <v>75.5</v>
      </c>
      <c r="S18" s="53">
        <v>73.099999999999994</v>
      </c>
      <c r="T18" s="53">
        <v>49.1</v>
      </c>
      <c r="U18" s="53">
        <v>48.7</v>
      </c>
      <c r="V18" s="53">
        <v>48.9</v>
      </c>
      <c r="W18" s="53">
        <v>69</v>
      </c>
      <c r="X18" s="53">
        <v>71.400000000000006</v>
      </c>
      <c r="Y18" s="53">
        <v>70.099999999999994</v>
      </c>
      <c r="Z18" s="53">
        <v>77.900000000000006</v>
      </c>
      <c r="AA18" s="53">
        <v>81.2</v>
      </c>
      <c r="AB18" s="53">
        <v>79.3</v>
      </c>
    </row>
    <row r="19" spans="1:28" s="24" customFormat="1" ht="18.75" customHeight="1">
      <c r="A19" s="5" t="s">
        <v>24</v>
      </c>
      <c r="B19" s="40">
        <v>31.81</v>
      </c>
      <c r="C19" s="40">
        <v>25.42</v>
      </c>
      <c r="D19" s="40">
        <v>29</v>
      </c>
      <c r="E19" s="40">
        <v>50.49</v>
      </c>
      <c r="F19" s="40">
        <v>51.28</v>
      </c>
      <c r="G19" s="40">
        <v>50.84</v>
      </c>
      <c r="H19" s="40">
        <v>60.41</v>
      </c>
      <c r="I19" s="40">
        <v>63.88</v>
      </c>
      <c r="J19" s="40">
        <v>61.92</v>
      </c>
      <c r="K19" s="40">
        <v>32.700000000000003</v>
      </c>
      <c r="L19" s="40">
        <v>36.1</v>
      </c>
      <c r="M19" s="40">
        <v>34.200000000000003</v>
      </c>
      <c r="N19" s="40">
        <v>55.2</v>
      </c>
      <c r="O19" s="40">
        <v>60</v>
      </c>
      <c r="P19" s="40">
        <v>57.3</v>
      </c>
      <c r="Q19" s="40">
        <v>69.099999999999994</v>
      </c>
      <c r="R19" s="40">
        <v>74.2</v>
      </c>
      <c r="S19" s="40">
        <v>71.3</v>
      </c>
      <c r="T19" s="40">
        <v>42.6</v>
      </c>
      <c r="U19" s="40">
        <v>42</v>
      </c>
      <c r="V19" s="40">
        <v>42.3</v>
      </c>
      <c r="W19" s="40">
        <v>65</v>
      </c>
      <c r="X19" s="40">
        <v>67.099999999999994</v>
      </c>
      <c r="Y19" s="40">
        <v>65.900000000000006</v>
      </c>
      <c r="Z19" s="40">
        <v>77.8</v>
      </c>
      <c r="AA19" s="40">
        <v>80.7</v>
      </c>
      <c r="AB19" s="40">
        <v>79</v>
      </c>
    </row>
    <row r="20" spans="1:28" s="24" customFormat="1" ht="18.75" customHeight="1">
      <c r="A20" s="5" t="s">
        <v>25</v>
      </c>
      <c r="B20" s="40">
        <v>28.71</v>
      </c>
      <c r="C20" s="40">
        <v>21.77</v>
      </c>
      <c r="D20" s="40">
        <v>25.67</v>
      </c>
      <c r="E20" s="40">
        <v>48.67</v>
      </c>
      <c r="F20" s="40">
        <v>48.98</v>
      </c>
      <c r="G20" s="40">
        <v>48.8</v>
      </c>
      <c r="H20" s="40">
        <v>60.1</v>
      </c>
      <c r="I20" s="40">
        <v>63.56</v>
      </c>
      <c r="J20" s="40">
        <v>61.62</v>
      </c>
      <c r="K20" s="40">
        <v>32.11</v>
      </c>
      <c r="L20" s="40">
        <v>33.81</v>
      </c>
      <c r="M20" s="40">
        <v>32.86</v>
      </c>
      <c r="N20" s="40">
        <v>53.68</v>
      </c>
      <c r="O20" s="40">
        <v>57.12</v>
      </c>
      <c r="P20" s="40">
        <v>55.17</v>
      </c>
      <c r="Q20" s="40">
        <v>68.16</v>
      </c>
      <c r="R20" s="40">
        <v>73.760000000000005</v>
      </c>
      <c r="S20" s="40">
        <v>70.569999999999993</v>
      </c>
      <c r="T20" s="40">
        <v>40.21</v>
      </c>
      <c r="U20" s="40">
        <v>39.29</v>
      </c>
      <c r="V20" s="40">
        <v>39.79</v>
      </c>
      <c r="W20" s="40">
        <v>62.88</v>
      </c>
      <c r="X20" s="40">
        <v>62.86</v>
      </c>
      <c r="Y20" s="40">
        <v>62.87</v>
      </c>
      <c r="Z20" s="40">
        <v>78.02</v>
      </c>
      <c r="AA20" s="40">
        <v>79.209999999999994</v>
      </c>
      <c r="AB20" s="40">
        <v>78.52</v>
      </c>
    </row>
    <row r="21" spans="1:28" s="24" customFormat="1" ht="18.75" customHeight="1">
      <c r="A21" s="5" t="s">
        <v>26</v>
      </c>
      <c r="B21" s="40">
        <v>24.57</v>
      </c>
      <c r="C21" s="40">
        <v>26.75</v>
      </c>
      <c r="D21" s="40">
        <v>25.6</v>
      </c>
      <c r="E21" s="40">
        <v>46.44</v>
      </c>
      <c r="F21" s="40">
        <v>45.22</v>
      </c>
      <c r="G21" s="40">
        <v>45.9</v>
      </c>
      <c r="H21" s="40">
        <v>58.61</v>
      </c>
      <c r="I21" s="40">
        <v>61.5</v>
      </c>
      <c r="J21" s="40">
        <v>59.88</v>
      </c>
      <c r="K21" s="40">
        <v>32.33</v>
      </c>
      <c r="L21" s="40">
        <v>39.89</v>
      </c>
      <c r="M21" s="40">
        <v>35.909999999999997</v>
      </c>
      <c r="N21" s="40">
        <v>51.56</v>
      </c>
      <c r="O21" s="40">
        <v>54.98</v>
      </c>
      <c r="P21" s="40">
        <v>53.05</v>
      </c>
      <c r="Q21" s="40">
        <v>66.58</v>
      </c>
      <c r="R21" s="40">
        <v>72.17</v>
      </c>
      <c r="S21" s="40">
        <v>69.010000000000005</v>
      </c>
      <c r="T21" s="40">
        <v>30.57</v>
      </c>
      <c r="U21" s="40">
        <v>35.82</v>
      </c>
      <c r="V21" s="40">
        <v>33.090000000000003</v>
      </c>
      <c r="W21" s="40">
        <v>62.78</v>
      </c>
      <c r="X21" s="40">
        <v>62.22</v>
      </c>
      <c r="Y21" s="40">
        <v>62.54</v>
      </c>
      <c r="Z21" s="40">
        <v>77.319999999999993</v>
      </c>
      <c r="AA21" s="40">
        <v>79.08</v>
      </c>
      <c r="AB21" s="40">
        <v>78.069999999999993</v>
      </c>
    </row>
    <row r="22" spans="1:28" s="24" customFormat="1" ht="18.75" customHeight="1">
      <c r="A22" s="5" t="s">
        <v>27</v>
      </c>
      <c r="B22" s="40">
        <v>25.7</v>
      </c>
      <c r="C22" s="40">
        <v>24.41</v>
      </c>
      <c r="D22" s="40">
        <v>25.09</v>
      </c>
      <c r="E22" s="40">
        <v>43.72</v>
      </c>
      <c r="F22" s="40">
        <v>41.34</v>
      </c>
      <c r="G22" s="40">
        <v>42.68</v>
      </c>
      <c r="H22" s="40">
        <v>56.55</v>
      </c>
      <c r="I22" s="40">
        <v>57.33</v>
      </c>
      <c r="J22" s="40">
        <v>56.71</v>
      </c>
      <c r="K22" s="40">
        <v>34.369999999999997</v>
      </c>
      <c r="L22" s="40">
        <v>24.52</v>
      </c>
      <c r="M22" s="40">
        <v>30.09</v>
      </c>
      <c r="N22" s="40">
        <v>53.56</v>
      </c>
      <c r="O22" s="40">
        <v>51.12</v>
      </c>
      <c r="P22" s="40">
        <v>52.47</v>
      </c>
      <c r="Q22" s="40">
        <v>68.05</v>
      </c>
      <c r="R22" s="40">
        <v>68.900000000000006</v>
      </c>
      <c r="S22" s="40">
        <v>68.42</v>
      </c>
      <c r="T22" s="40">
        <v>31.04</v>
      </c>
      <c r="U22" s="40">
        <v>31.68</v>
      </c>
      <c r="V22" s="40">
        <v>31.34</v>
      </c>
      <c r="W22" s="40">
        <v>62.62</v>
      </c>
      <c r="X22" s="40">
        <v>62.31</v>
      </c>
      <c r="Y22" s="40">
        <v>62.48</v>
      </c>
      <c r="Z22" s="40">
        <v>76.02</v>
      </c>
      <c r="AA22" s="40">
        <v>77.97</v>
      </c>
      <c r="AB22" s="40">
        <v>76.849999999999994</v>
      </c>
    </row>
    <row r="23" spans="1:28" s="24" customFormat="1" ht="18.75" customHeight="1">
      <c r="A23" s="5" t="s">
        <v>28</v>
      </c>
      <c r="B23" s="40">
        <v>29.572057825788445</v>
      </c>
      <c r="C23" s="40">
        <v>25.847689855810685</v>
      </c>
      <c r="D23" s="40">
        <v>27.843971322666107</v>
      </c>
      <c r="E23" s="40">
        <v>41.091950370699358</v>
      </c>
      <c r="F23" s="40">
        <v>36.945423141650835</v>
      </c>
      <c r="G23" s="40">
        <v>39.275271092795414</v>
      </c>
      <c r="H23" s="40">
        <v>53.976085534244689</v>
      </c>
      <c r="I23" s="40">
        <v>54.427978050907669</v>
      </c>
      <c r="J23" s="40">
        <v>54.174793793826083</v>
      </c>
      <c r="K23" s="40">
        <v>29.626187725492159</v>
      </c>
      <c r="L23" s="40">
        <v>23.011170545434556</v>
      </c>
      <c r="M23" s="40">
        <v>26.626505587003258</v>
      </c>
      <c r="N23" s="40">
        <v>50.335902209835041</v>
      </c>
      <c r="O23" s="40">
        <v>43.292186510614904</v>
      </c>
      <c r="P23" s="40">
        <v>47.32234781370429</v>
      </c>
      <c r="Q23" s="40">
        <v>59.574996505150068</v>
      </c>
      <c r="R23" s="40">
        <v>60.083081556367112</v>
      </c>
      <c r="S23" s="40">
        <v>59.795666089949393</v>
      </c>
      <c r="T23" s="40">
        <v>36.03827563094859</v>
      </c>
      <c r="U23" s="40">
        <v>35.127669951821794</v>
      </c>
      <c r="V23" s="40">
        <v>35.610756029511329</v>
      </c>
      <c r="W23" s="40">
        <v>58.519070670474591</v>
      </c>
      <c r="X23" s="40">
        <v>60.041942354073385</v>
      </c>
      <c r="Y23" s="40">
        <v>59.209640449052316</v>
      </c>
      <c r="Z23" s="40">
        <v>75.392309363120049</v>
      </c>
      <c r="AA23" s="40">
        <v>76.766398359534136</v>
      </c>
      <c r="AB23" s="40">
        <v>75.982913506499344</v>
      </c>
    </row>
    <row r="24" spans="1:28" s="24" customFormat="1" ht="18.75" hidden="1" customHeight="1">
      <c r="A24" s="5" t="s">
        <v>44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s="24" customFormat="1" ht="18.75" hidden="1" customHeight="1">
      <c r="A25" s="5" t="s">
        <v>45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s="24" customFormat="1">
      <c r="A26" s="25"/>
      <c r="B26" s="26"/>
      <c r="C26" s="27"/>
      <c r="D26" s="28"/>
      <c r="E26" s="27"/>
      <c r="F26" s="27"/>
      <c r="G26" s="29"/>
      <c r="H26" s="27"/>
      <c r="I26" s="27"/>
      <c r="J26" s="29"/>
    </row>
    <row r="29" spans="1:28">
      <c r="B29" s="13" t="s">
        <v>107</v>
      </c>
    </row>
    <row r="30" spans="1:28">
      <c r="A30" s="13" t="s">
        <v>29</v>
      </c>
      <c r="B30" s="13" t="s">
        <v>80</v>
      </c>
      <c r="C30" s="13" t="s">
        <v>81</v>
      </c>
      <c r="D30" s="13" t="s">
        <v>82</v>
      </c>
    </row>
    <row r="31" spans="1:28">
      <c r="A31" s="5" t="s">
        <v>4</v>
      </c>
      <c r="B31" s="66">
        <f t="shared" ref="B31:B38" si="0">SUMIF($A$5:$A$25,A31,$D$5:$D$25)</f>
        <v>64.900000000000006</v>
      </c>
      <c r="C31" s="66">
        <f>SUMIF($A$5:$A$25,A31,$G$5:$G$25)</f>
        <v>78.3</v>
      </c>
      <c r="D31" s="66"/>
    </row>
    <row r="32" spans="1:28">
      <c r="A32" s="5" t="s">
        <v>6</v>
      </c>
      <c r="B32" s="66">
        <f t="shared" si="0"/>
        <v>67</v>
      </c>
      <c r="C32" s="66">
        <f t="shared" ref="C32:C38" si="1">SUMIF($A$5:$A$25,A32,$G$5:$G$25)</f>
        <v>77.900000000000006</v>
      </c>
      <c r="D32" s="66"/>
    </row>
    <row r="33" spans="1:4">
      <c r="A33" s="5" t="s">
        <v>8</v>
      </c>
      <c r="B33" s="66">
        <f t="shared" si="0"/>
        <v>58.7</v>
      </c>
      <c r="C33" s="66">
        <f t="shared" si="1"/>
        <v>72.7</v>
      </c>
      <c r="D33" s="66">
        <f t="shared" ref="D33:D38" si="2">SUMIF($A$5:$A$25,A33,$J$5:$J$25)</f>
        <v>82.5</v>
      </c>
    </row>
    <row r="34" spans="1:4">
      <c r="A34" s="5" t="s">
        <v>10</v>
      </c>
      <c r="B34" s="66">
        <f t="shared" si="0"/>
        <v>42.6</v>
      </c>
      <c r="C34" s="66">
        <f t="shared" si="1"/>
        <v>60.9</v>
      </c>
      <c r="D34" s="66">
        <f t="shared" si="2"/>
        <v>71.3</v>
      </c>
    </row>
    <row r="35" spans="1:4">
      <c r="A35" s="5" t="s">
        <v>20</v>
      </c>
      <c r="B35" s="66">
        <f t="shared" si="0"/>
        <v>40.700000000000003</v>
      </c>
      <c r="C35" s="66">
        <f t="shared" si="1"/>
        <v>53.7</v>
      </c>
      <c r="D35" s="66">
        <f t="shared" si="2"/>
        <v>68.599999999999994</v>
      </c>
    </row>
    <row r="36" spans="1:4">
      <c r="A36" s="5" t="s">
        <v>28</v>
      </c>
      <c r="B36" s="66">
        <f t="shared" si="0"/>
        <v>27.843971322666107</v>
      </c>
      <c r="C36" s="66">
        <f t="shared" si="1"/>
        <v>39.275271092795414</v>
      </c>
      <c r="D36" s="66">
        <f t="shared" si="2"/>
        <v>54.174793793826083</v>
      </c>
    </row>
    <row r="37" spans="1:4">
      <c r="A37" s="5" t="s">
        <v>44</v>
      </c>
      <c r="B37" s="66">
        <f t="shared" si="0"/>
        <v>0</v>
      </c>
      <c r="C37" s="66">
        <f t="shared" si="1"/>
        <v>0</v>
      </c>
      <c r="D37" s="66">
        <f t="shared" si="2"/>
        <v>0</v>
      </c>
    </row>
    <row r="38" spans="1:4">
      <c r="A38" s="5" t="s">
        <v>45</v>
      </c>
      <c r="B38" s="66">
        <f t="shared" si="0"/>
        <v>0</v>
      </c>
      <c r="C38" s="66">
        <f t="shared" si="1"/>
        <v>0</v>
      </c>
      <c r="D38" s="66">
        <f t="shared" si="2"/>
        <v>0</v>
      </c>
    </row>
  </sheetData>
  <mergeCells count="10">
    <mergeCell ref="N3:P3"/>
    <mergeCell ref="Q3:S3"/>
    <mergeCell ref="T3:V3"/>
    <mergeCell ref="W3:Y3"/>
    <mergeCell ref="Z3:AB3"/>
    <mergeCell ref="A3:A4"/>
    <mergeCell ref="B3:D3"/>
    <mergeCell ref="E3:G3"/>
    <mergeCell ref="H3:J3"/>
    <mergeCell ref="K3:M3"/>
  </mergeCells>
  <printOptions horizontalCentered="1"/>
  <pageMargins left="0.55000000000000004" right="0.16" top="0.56999999999999995" bottom="0.41" header="0.22" footer="0.17"/>
  <pageSetup paperSize="9" firstPageNumber="14" orientation="portrait" useFirstPageNumber="1" r:id="rId1"/>
  <headerFooter alignWithMargins="0">
    <oddFooter>&amp;LStatistics of School Education 2008-09&amp;CS-&amp;P</oddFooter>
  </headerFooter>
  <colBreaks count="2" manualBreakCount="2">
    <brk id="10" max="22" man="1"/>
    <brk id="19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Number</vt:lpstr>
      <vt:lpstr>%School</vt:lpstr>
      <vt:lpstr>Enrl</vt:lpstr>
      <vt:lpstr>%girls</vt:lpstr>
      <vt:lpstr>GER</vt:lpstr>
      <vt:lpstr>GERX</vt:lpstr>
      <vt:lpstr>GPI</vt:lpstr>
      <vt:lpstr>GPIX</vt:lpstr>
      <vt:lpstr>DropOut</vt:lpstr>
      <vt:lpstr>Teacher</vt:lpstr>
      <vt:lpstr>PTR</vt:lpstr>
      <vt:lpstr>'%girls'!Print_Area</vt:lpstr>
      <vt:lpstr>'%School'!Print_Area</vt:lpstr>
      <vt:lpstr>DropOut!Print_Area</vt:lpstr>
      <vt:lpstr>Enrl!Print_Area</vt:lpstr>
      <vt:lpstr>GER!Print_Area</vt:lpstr>
      <vt:lpstr>GERX!Print_Area</vt:lpstr>
      <vt:lpstr>GPI!Print_Area</vt:lpstr>
      <vt:lpstr>GPIX!Print_Area</vt:lpstr>
      <vt:lpstr>Number!Print_Area</vt:lpstr>
      <vt:lpstr>PTR!Print_Area</vt:lpstr>
      <vt:lpstr>Teacher!Print_Area</vt:lpstr>
      <vt:lpstr>'%girls'!Print_Titles</vt:lpstr>
      <vt:lpstr>'%School'!Print_Titles</vt:lpstr>
      <vt:lpstr>DropOut!Print_Titles</vt:lpstr>
      <vt:lpstr>Enrl!Print_Titles</vt:lpstr>
      <vt:lpstr>GER!Print_Titles</vt:lpstr>
      <vt:lpstr>GERX!Print_Titles</vt:lpstr>
      <vt:lpstr>GPI!Print_Titles</vt:lpstr>
      <vt:lpstr>GPIX!Print_Titles</vt:lpstr>
      <vt:lpstr>PTR!Print_Titles</vt:lpstr>
      <vt:lpstr>Teacher!Print_Titles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2014-01-28T10:58:25Z</dcterms:modified>
</cp:coreProperties>
</file>